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9540" tabRatio="270" activeTab="1"/>
  </bookViews>
  <sheets>
    <sheet name="Poblacion 2013" sheetId="1" r:id="rId1"/>
    <sheet name="Poblacion 2013 DIST" sheetId="2" r:id="rId2"/>
    <sheet name="POB&lt;05 AÑOS" sheetId="3" state="hidden" r:id="rId3"/>
  </sheets>
  <externalReferences>
    <externalReference r:id="rId6"/>
    <externalReference r:id="rId7"/>
  </externalReferences>
  <definedNames>
    <definedName name="NOM">#REF!</definedName>
    <definedName name="_xlnm.Print_Titles" localSheetId="0">'Poblacion 2013'!$1:$7</definedName>
    <definedName name="_xlnm.Print_Titles" localSheetId="1">'Poblacion 2013 DIST'!$1:$7</definedName>
    <definedName name="UBIGEO">#REF!</definedName>
  </definedNames>
  <calcPr fullCalcOnLoad="1"/>
</workbook>
</file>

<file path=xl/sharedStrings.xml><?xml version="1.0" encoding="utf-8"?>
<sst xmlns="http://schemas.openxmlformats.org/spreadsheetml/2006/main" count="300" uniqueCount="102">
  <si>
    <t>TOTAL</t>
  </si>
  <si>
    <t>POBLACION FEMENINA</t>
  </si>
  <si>
    <t>G  R  U  P  O  S     D  E     E  D  A  D</t>
  </si>
  <si>
    <t>&lt; 1 AÑO</t>
  </si>
  <si>
    <t xml:space="preserve"> 80 y +</t>
  </si>
  <si>
    <t>GEST.</t>
  </si>
  <si>
    <t>1M-11M</t>
  </si>
  <si>
    <t>AÑOS</t>
  </si>
  <si>
    <t>DPTO. TUMBES</t>
  </si>
  <si>
    <t>PROV. TUMBES</t>
  </si>
  <si>
    <t>DIST.   TUMBES</t>
  </si>
  <si>
    <t>C.S. Pampa Grande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</si>
  <si>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</si>
  <si>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</si>
  <si>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</si>
  <si>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</si>
  <si>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</si>
  <si>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</si>
  <si>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</si>
  <si>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</si>
  <si>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</si>
  <si>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</si>
  <si>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</si>
  <si>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</si>
  <si>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</si>
  <si>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</si>
  <si>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</si>
  <si>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</si>
  <si>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</si>
  <si>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</si>
  <si>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DIST. PAMPAS DE HOSPITAL</t>
  </si>
  <si>
    <t>C.S. Pampas de Hospital</t>
  </si>
  <si>
    <t>P.S. Cruz Blanca</t>
  </si>
  <si>
    <t>P.S. Cabuyal</t>
  </si>
  <si>
    <t>P.S. El Limon</t>
  </si>
  <si>
    <t>PROV. CONT. VILLAR</t>
  </si>
  <si>
    <t>DIST. ZORRITOS</t>
  </si>
  <si>
    <t xml:space="preserve">C.S. Zorritos     </t>
  </si>
  <si>
    <t xml:space="preserve">P.S. Grau      </t>
  </si>
  <si>
    <t>P.S. Bocapan</t>
  </si>
  <si>
    <t xml:space="preserve">P.S. Acapulco     </t>
  </si>
  <si>
    <t>DIST. CANOAS PTA. SAL</t>
  </si>
  <si>
    <t xml:space="preserve">P.S. Cancas      </t>
  </si>
  <si>
    <t xml:space="preserve">P.S. Pajaritos      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</si>
  <si>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</si>
  <si>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</si>
  <si>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</si>
  <si>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</si>
  <si>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</si>
  <si>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</si>
  <si>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</si>
  <si>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</si>
  <si>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</si>
  <si>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</si>
  <si>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</si>
  <si>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</si>
  <si>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</si>
  <si>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</si>
  <si>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</si>
  <si>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</si>
  <si>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</si>
  <si>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</si>
  <si>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</si>
  <si>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</si>
  <si>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</si>
  <si>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 xml:space="preserve">P.S. Puerto Pizarro  </t>
  </si>
  <si>
    <t>P.S. Barrancos</t>
  </si>
  <si>
    <t>Hospital  Apoyo "JAMO"</t>
  </si>
  <si>
    <t>28 d</t>
  </si>
  <si>
    <t>DIRECCION REGIONAL DE SALUD DE TUMBES</t>
  </si>
  <si>
    <t xml:space="preserve"> </t>
  </si>
  <si>
    <t>TOTAL         0-11 AÑOS</t>
  </si>
  <si>
    <t>TOTAL          12-17AÑOS</t>
  </si>
  <si>
    <t>TOTAL          18-29 AÑOS</t>
  </si>
  <si>
    <t>TOTAL         30-59 AÑOS</t>
  </si>
  <si>
    <t>AÑO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</si>
  <si>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</si>
  <si>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</si>
  <si>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</si>
  <si>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</si>
  <si>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</si>
  <si>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</si>
  <si>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</si>
  <si>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</si>
  <si>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</si>
  <si>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</si>
  <si>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</si>
  <si>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</si>
  <si>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>FEM                        10-14a.</t>
  </si>
  <si>
    <t>FEM                        15-19a.</t>
  </si>
  <si>
    <t>FEM                        20-49a.</t>
  </si>
  <si>
    <t>FEM. 10-49a.</t>
  </si>
  <si>
    <t>TOTAL   POB. 2013</t>
  </si>
  <si>
    <t>POBLACION ESTIMADA POR ESTABLECIMIENTOS DE SALUD AÑO 2013</t>
  </si>
  <si>
    <t>NACI-     MIENTOS</t>
  </si>
  <si>
    <t>TOTAL 60 y +  AÑOS</t>
  </si>
  <si>
    <t>DEPARTAMENTO, PROVINCIAS, DISTRITOS Y ESTABLECIMIENTOS</t>
  </si>
  <si>
    <t>0-11A</t>
  </si>
  <si>
    <t>12-17A</t>
  </si>
  <si>
    <t>18-29A</t>
  </si>
  <si>
    <t>30-59A</t>
  </si>
  <si>
    <t>60A+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</si>
</sst>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\ _)"/>
    <numFmt numFmtId="171" formatCode="mmmm\ d\,\ yyyy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0.00000"/>
    <numFmt numFmtId="175" formatCode="#,##0.00000"/>
    <numFmt numFmtId="176" formatCode="#,##0;[Red]#,##0"/>
    <numFmt numFmtId="177" formatCode="0.000"/>
    <numFmt numFmtId="178" formatCode="0.0000"/>
    <numFmt numFmtId="179" formatCode="_(* #,##0_);_(* \(#,##0\);_(* &quot;-&quot;_);_(@_)"/>
    <numFmt numFmtId="180" formatCode="_ * #,##0.0000_ ;_ * \-#,##0.0000_ ;_ * &quot;-&quot;????_ ;_ @_ "/>
    <numFmt numFmtId="181" formatCode="_ * #,##0.000_ ;_ * \-#,##0.000_ ;_ * &quot;-&quot;???_ ;_ @_ "/>
    <numFmt numFmtId="182" formatCode="#,##0.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#,##0.000"/>
    <numFmt numFmtId="189" formatCode="#,##0.0"/>
  </numFmts>
  <fonts count="5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12"/>
      <name val="Aharoni"/>
      <family val="0"/>
    </font>
    <font>
      <b/>
      <sz val="12"/>
      <color indexed="12"/>
      <name val="Arial Rounded MT Bold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Arial Rounded MT Bold"/>
      <family val="2"/>
    </font>
    <font>
      <b/>
      <sz val="9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b/>
      <sz val="10"/>
      <color rgb="FF002060"/>
      <name val="Arial Rounded MT Bold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6" fillId="33" borderId="10" xfId="54" applyFont="1" applyFill="1" applyBorder="1" applyAlignment="1">
      <alignment horizontal="center"/>
      <protection/>
    </xf>
    <xf numFmtId="3" fontId="26" fillId="33" borderId="10" xfId="54" applyNumberFormat="1" applyFont="1" applyFill="1" applyBorder="1" applyAlignment="1">
      <alignment horizontal="center"/>
      <protection/>
    </xf>
    <xf numFmtId="0" fontId="27" fillId="0" borderId="10" xfId="54" applyFont="1" applyBorder="1">
      <alignment/>
      <protection/>
    </xf>
    <xf numFmtId="3" fontId="23" fillId="0" borderId="10" xfId="54" applyNumberFormat="1" applyFont="1" applyBorder="1" applyAlignment="1">
      <alignment horizontal="center"/>
      <protection/>
    </xf>
    <xf numFmtId="0" fontId="23" fillId="0" borderId="10" xfId="54" applyFont="1" applyBorder="1">
      <alignment/>
      <protection/>
    </xf>
    <xf numFmtId="3" fontId="51" fillId="33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23" fillId="0" borderId="0" xfId="54" applyFont="1" applyFill="1" applyBorder="1" applyAlignment="1">
      <alignment horizontal="center"/>
      <protection/>
    </xf>
    <xf numFmtId="3" fontId="23" fillId="34" borderId="10" xfId="54" applyNumberFormat="1" applyFont="1" applyFill="1" applyBorder="1" applyAlignment="1">
      <alignment horizontal="center"/>
      <protection/>
    </xf>
    <xf numFmtId="3" fontId="23" fillId="0" borderId="10" xfId="0" applyNumberFormat="1" applyFont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left"/>
    </xf>
    <xf numFmtId="1" fontId="27" fillId="0" borderId="10" xfId="0" applyNumberFormat="1" applyFont="1" applyBorder="1" applyAlignment="1">
      <alignment horizontal="left"/>
    </xf>
    <xf numFmtId="0" fontId="26" fillId="0" borderId="0" xfId="54" applyFont="1" applyFill="1" applyBorder="1" applyAlignment="1">
      <alignment horizontal="center"/>
      <protection/>
    </xf>
    <xf numFmtId="3" fontId="26" fillId="0" borderId="0" xfId="54" applyNumberFormat="1" applyFont="1" applyFill="1" applyBorder="1" applyAlignment="1">
      <alignment horizontal="center"/>
      <protection/>
    </xf>
    <xf numFmtId="3" fontId="40" fillId="0" borderId="0" xfId="45" applyNumberFormat="1" applyFill="1" applyBorder="1" applyAlignment="1" applyProtection="1">
      <alignment horizontal="center"/>
      <protection/>
    </xf>
    <xf numFmtId="0" fontId="24" fillId="8" borderId="10" xfId="54" applyFont="1" applyFill="1" applyBorder="1" applyAlignment="1">
      <alignment horizontal="center"/>
      <protection/>
    </xf>
    <xf numFmtId="3" fontId="23" fillId="35" borderId="10" xfId="0" applyNumberFormat="1" applyFont="1" applyFill="1" applyBorder="1" applyAlignment="1">
      <alignment horizontal="center"/>
    </xf>
    <xf numFmtId="3" fontId="23" fillId="35" borderId="10" xfId="54" applyNumberFormat="1" applyFont="1" applyFill="1" applyBorder="1" applyAlignment="1">
      <alignment horizontal="center"/>
      <protection/>
    </xf>
    <xf numFmtId="0" fontId="24" fillId="8" borderId="11" xfId="54" applyFont="1" applyFill="1" applyBorder="1" applyAlignment="1">
      <alignment horizontal="center" vertical="center" wrapText="1"/>
      <protection/>
    </xf>
    <xf numFmtId="0" fontId="24" fillId="8" borderId="12" xfId="54" applyFont="1" applyFill="1" applyBorder="1" applyAlignment="1">
      <alignment horizontal="center" vertical="center" wrapText="1"/>
      <protection/>
    </xf>
    <xf numFmtId="3" fontId="51" fillId="36" borderId="10" xfId="0" applyNumberFormat="1" applyFont="1" applyFill="1" applyBorder="1" applyAlignment="1">
      <alignment horizontal="center"/>
    </xf>
    <xf numFmtId="0" fontId="52" fillId="0" borderId="0" xfId="54" applyFont="1" applyFill="1" applyBorder="1">
      <alignment/>
      <protection/>
    </xf>
    <xf numFmtId="0" fontId="24" fillId="8" borderId="11" xfId="54" applyNumberFormat="1" applyFont="1" applyFill="1" applyBorder="1" applyAlignment="1">
      <alignment horizontal="center" vertical="center"/>
      <protection/>
    </xf>
    <xf numFmtId="0" fontId="24" fillId="8" borderId="11" xfId="54" applyFont="1" applyFill="1" applyBorder="1" applyAlignment="1">
      <alignment horizontal="center"/>
      <protection/>
    </xf>
    <xf numFmtId="0" fontId="24" fillId="8" borderId="12" xfId="54" applyFont="1" applyFill="1" applyBorder="1" applyAlignment="1">
      <alignment horizontal="center"/>
      <protection/>
    </xf>
    <xf numFmtId="0" fontId="24" fillId="8" borderId="11" xfId="54" applyFont="1" applyFill="1" applyBorder="1" applyAlignment="1" quotePrefix="1">
      <alignment horizontal="center" vertical="center"/>
      <protection/>
    </xf>
    <xf numFmtId="0" fontId="24" fillId="8" borderId="12" xfId="54" applyFont="1" applyFill="1" applyBorder="1" applyAlignment="1">
      <alignment horizontal="center" vertical="center"/>
      <protection/>
    </xf>
    <xf numFmtId="0" fontId="51" fillId="37" borderId="10" xfId="54" applyFont="1" applyFill="1" applyBorder="1" applyAlignment="1">
      <alignment horizontal="center"/>
      <protection/>
    </xf>
    <xf numFmtId="0" fontId="53" fillId="37" borderId="10" xfId="54" applyFont="1" applyFill="1" applyBorder="1" applyAlignment="1">
      <alignment horizontal="center"/>
      <protection/>
    </xf>
    <xf numFmtId="3" fontId="53" fillId="37" borderId="10" xfId="54" applyNumberFormat="1" applyFont="1" applyFill="1" applyBorder="1" applyAlignment="1">
      <alignment horizontal="center"/>
      <protection/>
    </xf>
    <xf numFmtId="3" fontId="53" fillId="37" borderId="10" xfId="0" applyNumberFormat="1" applyFont="1" applyFill="1" applyBorder="1" applyAlignment="1">
      <alignment horizontal="center"/>
    </xf>
    <xf numFmtId="0" fontId="54" fillId="38" borderId="10" xfId="54" applyFont="1" applyFill="1" applyBorder="1" applyAlignment="1">
      <alignment horizontal="center"/>
      <protection/>
    </xf>
    <xf numFmtId="3" fontId="54" fillId="38" borderId="10" xfId="54" applyNumberFormat="1" applyFont="1" applyFill="1" applyBorder="1" applyAlignment="1">
      <alignment horizontal="center"/>
      <protection/>
    </xf>
    <xf numFmtId="0" fontId="24" fillId="8" borderId="10" xfId="54" applyFont="1" applyFill="1" applyBorder="1" applyAlignment="1">
      <alignment horizontal="center"/>
      <protection/>
    </xf>
    <xf numFmtId="0" fontId="24" fillId="8" borderId="11" xfId="54" applyFont="1" applyFill="1" applyBorder="1" applyAlignment="1">
      <alignment horizontal="center" vertical="center" wrapText="1"/>
      <protection/>
    </xf>
    <xf numFmtId="0" fontId="24" fillId="8" borderId="12" xfId="54" applyFont="1" applyFill="1" applyBorder="1" applyAlignment="1">
      <alignment horizontal="center" vertical="center" wrapText="1"/>
      <protection/>
    </xf>
    <xf numFmtId="0" fontId="24" fillId="8" borderId="10" xfId="54" applyFont="1" applyFill="1" applyBorder="1" applyAlignment="1">
      <alignment horizontal="center"/>
      <protection/>
    </xf>
    <xf numFmtId="0" fontId="29" fillId="8" borderId="11" xfId="54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4" fillId="8" borderId="11" xfId="54" applyFont="1" applyFill="1" applyBorder="1" applyAlignment="1" quotePrefix="1">
      <alignment horizontal="center" vertical="center" wrapText="1"/>
      <protection/>
    </xf>
    <xf numFmtId="0" fontId="24" fillId="8" borderId="12" xfId="54" applyFont="1" applyFill="1" applyBorder="1" applyAlignment="1" quotePrefix="1">
      <alignment horizontal="center" vertical="center" wrapText="1"/>
      <protection/>
    </xf>
    <xf numFmtId="0" fontId="24" fillId="8" borderId="10" xfId="54" applyFont="1" applyFill="1" applyBorder="1" applyAlignment="1">
      <alignment horizontal="center" vertical="center" wrapText="1"/>
      <protection/>
    </xf>
    <xf numFmtId="0" fontId="24" fillId="8" borderId="14" xfId="54" applyFont="1" applyFill="1" applyBorder="1" applyAlignment="1">
      <alignment horizontal="center" vertical="center" wrapText="1"/>
      <protection/>
    </xf>
    <xf numFmtId="0" fontId="24" fillId="8" borderId="15" xfId="54" applyFont="1" applyFill="1" applyBorder="1" applyAlignment="1">
      <alignment horizontal="center" vertical="center" wrapText="1"/>
      <protection/>
    </xf>
    <xf numFmtId="0" fontId="24" fillId="8" borderId="16" xfId="54" applyFont="1" applyFill="1" applyBorder="1" applyAlignment="1">
      <alignment horizontal="center" vertical="center" wrapText="1"/>
      <protection/>
    </xf>
    <xf numFmtId="169" fontId="24" fillId="8" borderId="14" xfId="50" applyFont="1" applyFill="1" applyBorder="1" applyAlignment="1">
      <alignment horizontal="center" vertical="center" wrapText="1"/>
    </xf>
    <xf numFmtId="169" fontId="24" fillId="8" borderId="15" xfId="50" applyFont="1" applyFill="1" applyBorder="1" applyAlignment="1">
      <alignment horizontal="center" vertical="center" wrapText="1"/>
    </xf>
    <xf numFmtId="169" fontId="24" fillId="8" borderId="16" xfId="50" applyFont="1" applyFill="1" applyBorder="1" applyAlignment="1">
      <alignment horizontal="center" vertical="center" wrapText="1"/>
    </xf>
    <xf numFmtId="0" fontId="24" fillId="8" borderId="17" xfId="54" applyFont="1" applyFill="1" applyBorder="1" applyAlignment="1">
      <alignment horizontal="center" vertical="center" wrapText="1"/>
      <protection/>
    </xf>
    <xf numFmtId="0" fontId="24" fillId="8" borderId="18" xfId="54" applyFont="1" applyFill="1" applyBorder="1" applyAlignment="1">
      <alignment horizontal="center" vertical="center" wrapText="1"/>
      <protection/>
    </xf>
    <xf numFmtId="0" fontId="24" fillId="8" borderId="19" xfId="54" applyFont="1" applyFill="1" applyBorder="1" applyAlignment="1">
      <alignment horizontal="center" vertical="center" wrapText="1"/>
      <protection/>
    </xf>
    <xf numFmtId="0" fontId="24" fillId="8" borderId="11" xfId="54" applyFont="1" applyFill="1" applyBorder="1" applyAlignment="1">
      <alignment horizontal="center" vertical="center" wrapText="1"/>
      <protection/>
    </xf>
    <xf numFmtId="0" fontId="24" fillId="8" borderId="12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54" fillId="8" borderId="10" xfId="54" applyFont="1" applyFill="1" applyBorder="1" applyAlignment="1">
      <alignment horizontal="center" vertical="center" wrapText="1"/>
      <protection/>
    </xf>
    <xf numFmtId="0" fontId="24" fillId="8" borderId="10" xfId="54" applyFont="1" applyFill="1" applyBorder="1" applyAlignment="1">
      <alignment horizontal="center"/>
      <protection/>
    </xf>
    <xf numFmtId="0" fontId="24" fillId="8" borderId="10" xfId="54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4" fillId="38" borderId="10" xfId="54" applyFont="1" applyFill="1" applyBorder="1" applyAlignment="1">
      <alignment horizontal="left" vertical="center"/>
      <protection/>
    </xf>
    <xf numFmtId="0" fontId="26" fillId="33" borderId="10" xfId="54" applyFont="1" applyFill="1" applyBorder="1" applyAlignment="1">
      <alignment horizontal="left" vertical="center"/>
      <protection/>
    </xf>
    <xf numFmtId="0" fontId="56" fillId="35" borderId="11" xfId="0" applyFont="1" applyFill="1" applyBorder="1" applyAlignment="1">
      <alignment horizontal="left" vertical="center" wrapText="1"/>
    </xf>
    <xf numFmtId="3" fontId="23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3" fontId="25" fillId="0" borderId="0" xfId="54" applyNumberFormat="1" applyFont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EDavis\Escritorio\POB_EST_2011-2015_DPTO_COM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IS2014\HISV4\HISSPOOL\INFORMACION%20DE%20EPIDEMIOLOGIA\INTENSIDAD_EXTENSION%20DE%20USO%20DE%20LOS%20SERVICIOS%20DE%20SALUD%20A&#209;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re"/>
      <sheetName val="2013re"/>
      <sheetName val="2014re"/>
      <sheetName val="2015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EXTENSIÓN DE USO-2013"/>
      <sheetName val="INTENSID DE USO-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3"/>
  <sheetViews>
    <sheetView zoomScale="95" zoomScaleNormal="95" zoomScalePageLayoutView="0" workbookViewId="0" topLeftCell="A1">
      <pane xSplit="1" ySplit="7" topLeftCell="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0" sqref="X10"/>
    </sheetView>
  </sheetViews>
  <sheetFormatPr defaultColWidth="11.421875" defaultRowHeight="12.75"/>
  <cols>
    <col min="1" max="1" width="21.28125" style="1" customWidth="1"/>
    <col min="2" max="2" width="10.57421875" style="3" customWidth="1"/>
    <col min="3" max="3" width="4.00390625" style="2" customWidth="1"/>
    <col min="4" max="4" width="7.7109375" style="2" customWidth="1"/>
    <col min="5" max="5" width="7.421875" style="4" customWidth="1"/>
    <col min="6" max="9" width="5.421875" style="4" customWidth="1"/>
    <col min="10" max="16" width="5.57421875" style="4" customWidth="1"/>
    <col min="17" max="17" width="10.421875" style="4" customWidth="1"/>
    <col min="18" max="23" width="5.57421875" style="4" customWidth="1"/>
    <col min="24" max="24" width="10.57421875" style="4" customWidth="1"/>
    <col min="25" max="26" width="5.57421875" style="4" customWidth="1"/>
    <col min="27" max="28" width="6.421875" style="4" customWidth="1"/>
    <col min="29" max="29" width="10.8515625" style="4" customWidth="1"/>
    <col min="30" max="34" width="6.421875" style="4" customWidth="1"/>
    <col min="35" max="35" width="5.8515625" style="4" customWidth="1"/>
    <col min="36" max="36" width="10.8515625" style="4" customWidth="1"/>
    <col min="37" max="40" width="5.8515625" style="4" customWidth="1"/>
    <col min="41" max="41" width="5.57421875" style="4" customWidth="1"/>
    <col min="42" max="42" width="11.421875" style="4" customWidth="1"/>
    <col min="43" max="43" width="8.28125" style="4" customWidth="1"/>
    <col min="44" max="45" width="7.421875" style="4" customWidth="1"/>
    <col min="46" max="46" width="11.57421875" style="4" customWidth="1"/>
    <col min="47" max="47" width="9.8515625" style="4" customWidth="1"/>
    <col min="48" max="48" width="8.8515625" style="4" customWidth="1"/>
    <col min="49" max="16384" width="11.421875" style="11" customWidth="1"/>
  </cols>
  <sheetData>
    <row r="1" spans="1:48" ht="16.5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ht="16.5" customHeight="1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48" ht="16.5" customHeight="1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</row>
    <row r="4" spans="1:48" ht="4.5" customHeight="1">
      <c r="A4" s="19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7.25" customHeight="1">
      <c r="A5" s="44" t="s">
        <v>96</v>
      </c>
      <c r="B5" s="63" t="s">
        <v>92</v>
      </c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0" t="s">
        <v>2</v>
      </c>
      <c r="S5" s="51"/>
      <c r="T5" s="51"/>
      <c r="U5" s="51"/>
      <c r="V5" s="51"/>
      <c r="W5" s="51"/>
      <c r="X5" s="52"/>
      <c r="Y5" s="53" t="s">
        <v>2</v>
      </c>
      <c r="Z5" s="54"/>
      <c r="AA5" s="54"/>
      <c r="AB5" s="54"/>
      <c r="AC5" s="55"/>
      <c r="AD5" s="53" t="s">
        <v>2</v>
      </c>
      <c r="AE5" s="54"/>
      <c r="AF5" s="54"/>
      <c r="AG5" s="54"/>
      <c r="AH5" s="54"/>
      <c r="AI5" s="54"/>
      <c r="AJ5" s="55"/>
      <c r="AK5" s="53" t="s">
        <v>2</v>
      </c>
      <c r="AL5" s="54"/>
      <c r="AM5" s="54"/>
      <c r="AN5" s="54"/>
      <c r="AO5" s="54"/>
      <c r="AP5" s="55"/>
      <c r="AQ5" s="50" t="s">
        <v>1</v>
      </c>
      <c r="AR5" s="51"/>
      <c r="AS5" s="51"/>
      <c r="AT5" s="51"/>
      <c r="AU5" s="52"/>
      <c r="AV5" s="56" t="s">
        <v>94</v>
      </c>
    </row>
    <row r="6" spans="1:48" ht="14.25" customHeight="1">
      <c r="A6" s="45"/>
      <c r="B6" s="63"/>
      <c r="C6" s="64" t="s">
        <v>3</v>
      </c>
      <c r="D6" s="64"/>
      <c r="E6" s="30" t="s">
        <v>0</v>
      </c>
      <c r="F6" s="29">
        <v>1</v>
      </c>
      <c r="G6" s="29">
        <v>2</v>
      </c>
      <c r="H6" s="29">
        <v>3</v>
      </c>
      <c r="I6" s="29">
        <v>4</v>
      </c>
      <c r="J6" s="30">
        <v>5</v>
      </c>
      <c r="K6" s="30">
        <v>6</v>
      </c>
      <c r="L6" s="30">
        <v>7</v>
      </c>
      <c r="M6" s="30">
        <v>8</v>
      </c>
      <c r="N6" s="30">
        <v>9</v>
      </c>
      <c r="O6" s="30">
        <v>10</v>
      </c>
      <c r="P6" s="30">
        <v>11</v>
      </c>
      <c r="Q6" s="59" t="s">
        <v>71</v>
      </c>
      <c r="R6" s="30">
        <v>12</v>
      </c>
      <c r="S6" s="30">
        <v>13</v>
      </c>
      <c r="T6" s="30">
        <v>14</v>
      </c>
      <c r="U6" s="30">
        <v>15</v>
      </c>
      <c r="V6" s="30">
        <v>16</v>
      </c>
      <c r="W6" s="30">
        <v>17</v>
      </c>
      <c r="X6" s="59" t="s">
        <v>72</v>
      </c>
      <c r="Y6" s="30">
        <v>18</v>
      </c>
      <c r="Z6" s="30">
        <v>19</v>
      </c>
      <c r="AA6" s="32" t="s">
        <v>76</v>
      </c>
      <c r="AB6" s="32" t="s">
        <v>77</v>
      </c>
      <c r="AC6" s="47" t="s">
        <v>73</v>
      </c>
      <c r="AD6" s="32" t="s">
        <v>78</v>
      </c>
      <c r="AE6" s="32" t="s">
        <v>79</v>
      </c>
      <c r="AF6" s="32" t="s">
        <v>80</v>
      </c>
      <c r="AG6" s="32" t="s">
        <v>81</v>
      </c>
      <c r="AH6" s="32" t="s">
        <v>82</v>
      </c>
      <c r="AI6" s="32" t="s">
        <v>83</v>
      </c>
      <c r="AJ6" s="47" t="s">
        <v>74</v>
      </c>
      <c r="AK6" s="32" t="s">
        <v>84</v>
      </c>
      <c r="AL6" s="32" t="s">
        <v>85</v>
      </c>
      <c r="AM6" s="32" t="s">
        <v>86</v>
      </c>
      <c r="AN6" s="32" t="s">
        <v>87</v>
      </c>
      <c r="AO6" s="32" t="s">
        <v>4</v>
      </c>
      <c r="AP6" s="49" t="s">
        <v>95</v>
      </c>
      <c r="AQ6" s="49" t="s">
        <v>88</v>
      </c>
      <c r="AR6" s="49" t="s">
        <v>89</v>
      </c>
      <c r="AS6" s="49" t="s">
        <v>90</v>
      </c>
      <c r="AT6" s="25" t="s">
        <v>0</v>
      </c>
      <c r="AU6" s="49" t="s">
        <v>5</v>
      </c>
      <c r="AV6" s="57"/>
    </row>
    <row r="7" spans="1:48" ht="14.25" customHeight="1">
      <c r="A7" s="46"/>
      <c r="B7" s="63"/>
      <c r="C7" s="22" t="s">
        <v>68</v>
      </c>
      <c r="D7" s="22" t="s">
        <v>6</v>
      </c>
      <c r="E7" s="31" t="s">
        <v>3</v>
      </c>
      <c r="F7" s="31" t="s">
        <v>75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1" t="s">
        <v>7</v>
      </c>
      <c r="P7" s="31" t="s">
        <v>7</v>
      </c>
      <c r="Q7" s="60"/>
      <c r="R7" s="31" t="s">
        <v>7</v>
      </c>
      <c r="S7" s="31" t="s">
        <v>7</v>
      </c>
      <c r="T7" s="31" t="s">
        <v>7</v>
      </c>
      <c r="U7" s="31" t="s">
        <v>7</v>
      </c>
      <c r="V7" s="31" t="s">
        <v>7</v>
      </c>
      <c r="W7" s="31" t="s">
        <v>7</v>
      </c>
      <c r="X7" s="60"/>
      <c r="Y7" s="31" t="s">
        <v>7</v>
      </c>
      <c r="Z7" s="31" t="s">
        <v>7</v>
      </c>
      <c r="AA7" s="33" t="s">
        <v>7</v>
      </c>
      <c r="AB7" s="33" t="s">
        <v>7</v>
      </c>
      <c r="AC7" s="48"/>
      <c r="AD7" s="33" t="s">
        <v>7</v>
      </c>
      <c r="AE7" s="33" t="s">
        <v>7</v>
      </c>
      <c r="AF7" s="33" t="s">
        <v>7</v>
      </c>
      <c r="AG7" s="33" t="s">
        <v>7</v>
      </c>
      <c r="AH7" s="33" t="s">
        <v>7</v>
      </c>
      <c r="AI7" s="33" t="s">
        <v>7</v>
      </c>
      <c r="AJ7" s="48"/>
      <c r="AK7" s="33" t="s">
        <v>7</v>
      </c>
      <c r="AL7" s="33" t="s">
        <v>7</v>
      </c>
      <c r="AM7" s="33" t="s">
        <v>7</v>
      </c>
      <c r="AN7" s="33" t="s">
        <v>7</v>
      </c>
      <c r="AO7" s="33" t="s">
        <v>7</v>
      </c>
      <c r="AP7" s="65"/>
      <c r="AQ7" s="49"/>
      <c r="AR7" s="49"/>
      <c r="AS7" s="49"/>
      <c r="AT7" s="26" t="s">
        <v>91</v>
      </c>
      <c r="AU7" s="49"/>
      <c r="AV7" s="58"/>
    </row>
    <row r="8" spans="1:48" ht="14.25" customHeight="1">
      <c r="A8" s="38" t="s">
        <v>8</v>
      </c>
      <c r="B8" s="39">
        <f>+B9+B37+B51</f>
        <v>231480</v>
      </c>
      <c r="C8" s="39">
        <f aca="true" t="shared" si="0" ref="C8:AV8">+C9+C37+C51</f>
        <v>309</v>
      </c>
      <c r="D8" s="39">
        <f t="shared" si="0"/>
        <v>3686</v>
      </c>
      <c r="E8" s="39">
        <f>+E9+E37+E51</f>
        <v>3995</v>
      </c>
      <c r="F8" s="39">
        <f t="shared" si="0"/>
        <v>4058</v>
      </c>
      <c r="G8" s="39">
        <f t="shared" si="0"/>
        <v>4102</v>
      </c>
      <c r="H8" s="39">
        <f t="shared" si="0"/>
        <v>4130</v>
      </c>
      <c r="I8" s="39">
        <f t="shared" si="0"/>
        <v>4143</v>
      </c>
      <c r="J8" s="39">
        <f t="shared" si="0"/>
        <v>4144</v>
      </c>
      <c r="K8" s="39">
        <f t="shared" si="0"/>
        <v>4135</v>
      </c>
      <c r="L8" s="39">
        <f t="shared" si="0"/>
        <v>4117</v>
      </c>
      <c r="M8" s="39">
        <f t="shared" si="0"/>
        <v>4094</v>
      </c>
      <c r="N8" s="39">
        <f t="shared" si="0"/>
        <v>4066</v>
      </c>
      <c r="O8" s="39">
        <f t="shared" si="0"/>
        <v>4037</v>
      </c>
      <c r="P8" s="39">
        <f t="shared" si="0"/>
        <v>4005</v>
      </c>
      <c r="Q8" s="39">
        <f>+Q9+Q37+Q51</f>
        <v>49026</v>
      </c>
      <c r="R8" s="39">
        <f t="shared" si="0"/>
        <v>3979</v>
      </c>
      <c r="S8" s="39">
        <f t="shared" si="0"/>
        <v>3963</v>
      </c>
      <c r="T8" s="39">
        <f t="shared" si="0"/>
        <v>3955</v>
      </c>
      <c r="U8" s="39">
        <f t="shared" si="0"/>
        <v>3950</v>
      </c>
      <c r="V8" s="39">
        <f t="shared" si="0"/>
        <v>3947</v>
      </c>
      <c r="W8" s="39">
        <f t="shared" si="0"/>
        <v>3961</v>
      </c>
      <c r="X8" s="39">
        <f t="shared" si="0"/>
        <v>23755</v>
      </c>
      <c r="Y8" s="39">
        <f t="shared" si="0"/>
        <v>3997</v>
      </c>
      <c r="Z8" s="39">
        <f t="shared" si="0"/>
        <v>4050</v>
      </c>
      <c r="AA8" s="39">
        <f t="shared" si="0"/>
        <v>21177</v>
      </c>
      <c r="AB8" s="39">
        <f t="shared" si="0"/>
        <v>22972</v>
      </c>
      <c r="AC8" s="39">
        <f>+AC9+AC37+AC51</f>
        <v>52196</v>
      </c>
      <c r="AD8" s="39">
        <f t="shared" si="0"/>
        <v>22228</v>
      </c>
      <c r="AE8" s="39">
        <f t="shared" si="0"/>
        <v>20318</v>
      </c>
      <c r="AF8" s="39">
        <f t="shared" si="0"/>
        <v>16176</v>
      </c>
      <c r="AG8" s="39">
        <f t="shared" si="0"/>
        <v>13178</v>
      </c>
      <c r="AH8" s="39">
        <f t="shared" si="0"/>
        <v>10539</v>
      </c>
      <c r="AI8" s="39">
        <f t="shared" si="0"/>
        <v>8130</v>
      </c>
      <c r="AJ8" s="39">
        <f>+AJ9+AJ37+AJ51</f>
        <v>90569</v>
      </c>
      <c r="AK8" s="39">
        <f t="shared" si="0"/>
        <v>5894</v>
      </c>
      <c r="AL8" s="39">
        <f t="shared" si="0"/>
        <v>3950</v>
      </c>
      <c r="AM8" s="39">
        <f t="shared" si="0"/>
        <v>2743</v>
      </c>
      <c r="AN8" s="39">
        <f t="shared" si="0"/>
        <v>1847</v>
      </c>
      <c r="AO8" s="39">
        <f t="shared" si="0"/>
        <v>1500</v>
      </c>
      <c r="AP8" s="39">
        <f t="shared" si="0"/>
        <v>15934</v>
      </c>
      <c r="AQ8" s="39">
        <f t="shared" si="0"/>
        <v>9826</v>
      </c>
      <c r="AR8" s="39">
        <f t="shared" si="0"/>
        <v>9346</v>
      </c>
      <c r="AS8" s="39">
        <f t="shared" si="0"/>
        <v>50884</v>
      </c>
      <c r="AT8" s="39">
        <f>+AT9+AT37+AT51</f>
        <v>70056</v>
      </c>
      <c r="AU8" s="39">
        <f t="shared" si="0"/>
        <v>5009</v>
      </c>
      <c r="AV8" s="39">
        <f t="shared" si="0"/>
        <v>4044</v>
      </c>
    </row>
    <row r="9" spans="1:48" s="28" customFormat="1" ht="14.25" customHeight="1">
      <c r="A9" s="34" t="s">
        <v>9</v>
      </c>
      <c r="B9" s="36">
        <f>B10+B15+B19+B23+B30+B32</f>
        <v>161257</v>
      </c>
      <c r="C9" s="36">
        <f aca="true" t="shared" si="1" ref="C9:AV9">+C10+C15+C19+C23+C30+C32</f>
        <v>206</v>
      </c>
      <c r="D9" s="36">
        <f t="shared" si="1"/>
        <v>2446</v>
      </c>
      <c r="E9" s="36">
        <f t="shared" si="1"/>
        <v>2652</v>
      </c>
      <c r="F9" s="36">
        <f t="shared" si="1"/>
        <v>2723</v>
      </c>
      <c r="G9" s="36">
        <f t="shared" si="1"/>
        <v>2775</v>
      </c>
      <c r="H9" s="36">
        <f t="shared" si="1"/>
        <v>2814</v>
      </c>
      <c r="I9" s="36">
        <f t="shared" si="1"/>
        <v>2839</v>
      </c>
      <c r="J9" s="36">
        <f t="shared" si="1"/>
        <v>2849</v>
      </c>
      <c r="K9" s="36">
        <f t="shared" si="1"/>
        <v>2853</v>
      </c>
      <c r="L9" s="36">
        <f t="shared" si="1"/>
        <v>2844</v>
      </c>
      <c r="M9" s="36">
        <f t="shared" si="1"/>
        <v>2831</v>
      </c>
      <c r="N9" s="36">
        <f t="shared" si="1"/>
        <v>2813</v>
      </c>
      <c r="O9" s="36">
        <f t="shared" si="1"/>
        <v>2790</v>
      </c>
      <c r="P9" s="36">
        <f t="shared" si="1"/>
        <v>2766</v>
      </c>
      <c r="Q9" s="36">
        <f>+Q10+Q15+Q19+Q23+Q30+Q32</f>
        <v>33549</v>
      </c>
      <c r="R9" s="36">
        <f t="shared" si="1"/>
        <v>2743</v>
      </c>
      <c r="S9" s="36">
        <f t="shared" si="1"/>
        <v>2724</v>
      </c>
      <c r="T9" s="36">
        <f t="shared" si="1"/>
        <v>2714</v>
      </c>
      <c r="U9" s="36">
        <f t="shared" si="1"/>
        <v>2700</v>
      </c>
      <c r="V9" s="36">
        <f t="shared" si="1"/>
        <v>2689</v>
      </c>
      <c r="W9" s="36">
        <f t="shared" si="1"/>
        <v>2690</v>
      </c>
      <c r="X9" s="36">
        <f t="shared" si="1"/>
        <v>16260</v>
      </c>
      <c r="Y9" s="36">
        <f t="shared" si="1"/>
        <v>2718</v>
      </c>
      <c r="Z9" s="36">
        <f t="shared" si="1"/>
        <v>2758</v>
      </c>
      <c r="AA9" s="36">
        <f t="shared" si="1"/>
        <v>14490</v>
      </c>
      <c r="AB9" s="36">
        <f t="shared" si="1"/>
        <v>15722</v>
      </c>
      <c r="AC9" s="36">
        <f>+AC10+AC15+AC19+AC23+AC30+AC32</f>
        <v>35688</v>
      </c>
      <c r="AD9" s="36">
        <f t="shared" si="1"/>
        <v>15363</v>
      </c>
      <c r="AE9" s="36">
        <f t="shared" si="1"/>
        <v>14383</v>
      </c>
      <c r="AF9" s="36">
        <f t="shared" si="1"/>
        <v>11448</v>
      </c>
      <c r="AG9" s="36">
        <f t="shared" si="1"/>
        <v>9396</v>
      </c>
      <c r="AH9" s="36">
        <f t="shared" si="1"/>
        <v>7609</v>
      </c>
      <c r="AI9" s="36">
        <f t="shared" si="1"/>
        <v>5860</v>
      </c>
      <c r="AJ9" s="36">
        <f>+AJ10+AJ15+AJ19+AJ23+AJ30+AJ32</f>
        <v>64059</v>
      </c>
      <c r="AK9" s="36">
        <f t="shared" si="1"/>
        <v>4276</v>
      </c>
      <c r="AL9" s="36">
        <f t="shared" si="1"/>
        <v>2898</v>
      </c>
      <c r="AM9" s="36">
        <f t="shared" si="1"/>
        <v>2053</v>
      </c>
      <c r="AN9" s="36">
        <f t="shared" si="1"/>
        <v>1374</v>
      </c>
      <c r="AO9" s="36">
        <f t="shared" si="1"/>
        <v>1100</v>
      </c>
      <c r="AP9" s="36">
        <f t="shared" si="1"/>
        <v>11701</v>
      </c>
      <c r="AQ9" s="36">
        <f t="shared" si="1"/>
        <v>6721</v>
      </c>
      <c r="AR9" s="36">
        <f t="shared" si="1"/>
        <v>6408</v>
      </c>
      <c r="AS9" s="36">
        <f t="shared" si="1"/>
        <v>35731</v>
      </c>
      <c r="AT9" s="36">
        <f>+AT10+AT15+AT19+AT23+AT30+AT32</f>
        <v>48860</v>
      </c>
      <c r="AU9" s="36">
        <f t="shared" si="1"/>
        <v>3318</v>
      </c>
      <c r="AV9" s="36">
        <f t="shared" si="1"/>
        <v>2679</v>
      </c>
    </row>
    <row r="10" spans="1:48" ht="14.25" customHeight="1">
      <c r="A10" s="5" t="s">
        <v>10</v>
      </c>
      <c r="B10" s="6">
        <f>SUM(B11:B14)</f>
        <v>109083</v>
      </c>
      <c r="C10" s="6">
        <v>140</v>
      </c>
      <c r="D10" s="6">
        <v>1669</v>
      </c>
      <c r="E10" s="6">
        <v>1809</v>
      </c>
      <c r="F10" s="6">
        <f aca="true" t="shared" si="2" ref="F10:AV10">SUM(F11:F14)</f>
        <v>1859</v>
      </c>
      <c r="G10" s="6">
        <f t="shared" si="2"/>
        <v>1897</v>
      </c>
      <c r="H10" s="6">
        <f t="shared" si="2"/>
        <v>1929</v>
      </c>
      <c r="I10" s="6">
        <f t="shared" si="2"/>
        <v>1947</v>
      </c>
      <c r="J10" s="6">
        <f t="shared" si="2"/>
        <v>1959</v>
      </c>
      <c r="K10" s="6">
        <f t="shared" si="2"/>
        <v>1965</v>
      </c>
      <c r="L10" s="6">
        <f t="shared" si="2"/>
        <v>1963</v>
      </c>
      <c r="M10" s="6">
        <f t="shared" si="2"/>
        <v>1956</v>
      </c>
      <c r="N10" s="6">
        <f t="shared" si="2"/>
        <v>1946</v>
      </c>
      <c r="O10" s="6">
        <f t="shared" si="2"/>
        <v>1931</v>
      </c>
      <c r="P10" s="6">
        <f t="shared" si="2"/>
        <v>1914</v>
      </c>
      <c r="Q10" s="6">
        <f>SUM(Q11:Q14)</f>
        <v>23075</v>
      </c>
      <c r="R10" s="6">
        <f t="shared" si="2"/>
        <v>1898</v>
      </c>
      <c r="S10" s="6">
        <f t="shared" si="2"/>
        <v>1879</v>
      </c>
      <c r="T10" s="6">
        <f t="shared" si="2"/>
        <v>1867</v>
      </c>
      <c r="U10" s="6">
        <f t="shared" si="2"/>
        <v>1850</v>
      </c>
      <c r="V10" s="6">
        <f t="shared" si="2"/>
        <v>1833</v>
      </c>
      <c r="W10" s="6">
        <f t="shared" si="2"/>
        <v>1825</v>
      </c>
      <c r="X10" s="6">
        <f>SUM(X11:X14)</f>
        <v>11152</v>
      </c>
      <c r="Y10" s="6">
        <f t="shared" si="2"/>
        <v>1837</v>
      </c>
      <c r="Z10" s="6">
        <f t="shared" si="2"/>
        <v>1852</v>
      </c>
      <c r="AA10" s="6">
        <f t="shared" si="2"/>
        <v>9649</v>
      </c>
      <c r="AB10" s="6">
        <f t="shared" si="2"/>
        <v>10511</v>
      </c>
      <c r="AC10" s="6">
        <f>SUM(AC11:AC14)</f>
        <v>23849</v>
      </c>
      <c r="AD10" s="6">
        <f t="shared" si="2"/>
        <v>10511</v>
      </c>
      <c r="AE10" s="6">
        <f t="shared" si="2"/>
        <v>9935</v>
      </c>
      <c r="AF10" s="6">
        <f t="shared" si="2"/>
        <v>7880</v>
      </c>
      <c r="AG10" s="6">
        <f t="shared" si="2"/>
        <v>6328</v>
      </c>
      <c r="AH10" s="6">
        <f t="shared" si="2"/>
        <v>5111</v>
      </c>
      <c r="AI10" s="6">
        <f t="shared" si="2"/>
        <v>3894</v>
      </c>
      <c r="AJ10" s="6">
        <f>SUM(AJ11:AJ14)</f>
        <v>43659</v>
      </c>
      <c r="AK10" s="6">
        <f t="shared" si="2"/>
        <v>2795</v>
      </c>
      <c r="AL10" s="6">
        <f t="shared" si="2"/>
        <v>1776</v>
      </c>
      <c r="AM10" s="6">
        <f t="shared" si="2"/>
        <v>1282</v>
      </c>
      <c r="AN10" s="6">
        <f t="shared" si="2"/>
        <v>820</v>
      </c>
      <c r="AO10" s="6">
        <f t="shared" si="2"/>
        <v>675</v>
      </c>
      <c r="AP10" s="6">
        <f>SUM(AP11:AP14)</f>
        <v>7348</v>
      </c>
      <c r="AQ10" s="6">
        <f t="shared" si="2"/>
        <v>4635</v>
      </c>
      <c r="AR10" s="6">
        <f t="shared" si="2"/>
        <v>4262</v>
      </c>
      <c r="AS10" s="6">
        <f t="shared" si="2"/>
        <v>24158</v>
      </c>
      <c r="AT10" s="6">
        <f>SUM(AT11:AT14)</f>
        <v>33055</v>
      </c>
      <c r="AU10" s="6">
        <f t="shared" si="2"/>
        <v>2260</v>
      </c>
      <c r="AV10" s="6">
        <f t="shared" si="2"/>
        <v>1824</v>
      </c>
    </row>
    <row r="11" spans="1:48" s="16" customFormat="1" ht="12.75">
      <c r="A11" s="17" t="s">
        <v>67</v>
      </c>
      <c r="B11" s="23">
        <f>Q11+X11+AC11+AJ11+AP11</f>
        <v>58011</v>
      </c>
      <c r="C11" s="14">
        <v>68</v>
      </c>
      <c r="D11" s="14">
        <v>913</v>
      </c>
      <c r="E11" s="15">
        <f>SUM(C11:D11)</f>
        <v>981</v>
      </c>
      <c r="F11" s="14">
        <v>973</v>
      </c>
      <c r="G11" s="14">
        <v>1002</v>
      </c>
      <c r="H11" s="14">
        <v>1025</v>
      </c>
      <c r="I11" s="14">
        <v>1030</v>
      </c>
      <c r="J11" s="14">
        <v>1029</v>
      </c>
      <c r="K11" s="14">
        <v>1034</v>
      </c>
      <c r="L11" s="14">
        <v>1036</v>
      </c>
      <c r="M11" s="14">
        <v>1039</v>
      </c>
      <c r="N11" s="14">
        <v>1041</v>
      </c>
      <c r="O11" s="14">
        <v>1084</v>
      </c>
      <c r="P11" s="14">
        <v>1068</v>
      </c>
      <c r="Q11" s="15">
        <f>SUM(E11:P11)</f>
        <v>12342</v>
      </c>
      <c r="R11" s="14">
        <v>1070</v>
      </c>
      <c r="S11" s="14">
        <v>1070</v>
      </c>
      <c r="T11" s="14">
        <v>1055</v>
      </c>
      <c r="U11" s="14">
        <v>1047</v>
      </c>
      <c r="V11" s="14">
        <v>1043</v>
      </c>
      <c r="W11" s="14">
        <v>1045</v>
      </c>
      <c r="X11" s="15">
        <f>SUM(R11:W11)</f>
        <v>6330</v>
      </c>
      <c r="Y11" s="14">
        <v>1037</v>
      </c>
      <c r="Z11" s="14">
        <v>998</v>
      </c>
      <c r="AA11" s="14">
        <v>4895</v>
      </c>
      <c r="AB11" s="14">
        <v>5407</v>
      </c>
      <c r="AC11" s="15">
        <f>SUM(Y11:AB11)</f>
        <v>12337</v>
      </c>
      <c r="AD11" s="14">
        <v>5360</v>
      </c>
      <c r="AE11" s="14">
        <v>4918</v>
      </c>
      <c r="AF11" s="14">
        <v>4443</v>
      </c>
      <c r="AG11" s="14">
        <v>3170</v>
      </c>
      <c r="AH11" s="14">
        <v>2765</v>
      </c>
      <c r="AI11" s="14">
        <v>2088</v>
      </c>
      <c r="AJ11" s="15">
        <f>SUM(AD11:AI11)</f>
        <v>22744</v>
      </c>
      <c r="AK11" s="14">
        <v>1574</v>
      </c>
      <c r="AL11" s="14">
        <v>1095</v>
      </c>
      <c r="AM11" s="14">
        <v>727</v>
      </c>
      <c r="AN11" s="14">
        <v>518</v>
      </c>
      <c r="AO11" s="14">
        <v>344</v>
      </c>
      <c r="AP11" s="15">
        <f>SUM(AK11:AO11)</f>
        <v>4258</v>
      </c>
      <c r="AQ11" s="14">
        <v>2479</v>
      </c>
      <c r="AR11" s="14">
        <v>2280</v>
      </c>
      <c r="AS11" s="14">
        <v>12924</v>
      </c>
      <c r="AT11" s="15">
        <f>SUM(AQ11:AS11)</f>
        <v>17683</v>
      </c>
      <c r="AU11" s="15">
        <v>1068</v>
      </c>
      <c r="AV11" s="15">
        <v>983</v>
      </c>
    </row>
    <row r="12" spans="1:48" s="16" customFormat="1" ht="12.75">
      <c r="A12" s="18" t="s">
        <v>11</v>
      </c>
      <c r="B12" s="23">
        <f aca="true" t="shared" si="3" ref="B12:B67">Q12+X12+AC12+AJ12+AP12</f>
        <v>21547</v>
      </c>
      <c r="C12" s="14">
        <v>31</v>
      </c>
      <c r="D12" s="14">
        <v>343</v>
      </c>
      <c r="E12" s="15">
        <f>SUM(C12:D12)</f>
        <v>374</v>
      </c>
      <c r="F12" s="14">
        <v>378</v>
      </c>
      <c r="G12" s="14">
        <v>380</v>
      </c>
      <c r="H12" s="14">
        <v>385</v>
      </c>
      <c r="I12" s="14">
        <v>387</v>
      </c>
      <c r="J12" s="14">
        <v>394</v>
      </c>
      <c r="K12" s="14">
        <v>397</v>
      </c>
      <c r="L12" s="14">
        <v>396</v>
      </c>
      <c r="M12" s="14">
        <v>393</v>
      </c>
      <c r="N12" s="14">
        <v>388</v>
      </c>
      <c r="O12" s="14">
        <v>315</v>
      </c>
      <c r="P12" s="14">
        <v>313</v>
      </c>
      <c r="Q12" s="15">
        <f aca="true" t="shared" si="4" ref="Q12:Q31">SUM(E12:P12)</f>
        <v>4500</v>
      </c>
      <c r="R12" s="14">
        <v>304</v>
      </c>
      <c r="S12" s="14">
        <v>303</v>
      </c>
      <c r="T12" s="14">
        <v>306</v>
      </c>
      <c r="U12" s="14">
        <v>295</v>
      </c>
      <c r="V12" s="14">
        <v>291</v>
      </c>
      <c r="W12" s="14">
        <v>275</v>
      </c>
      <c r="X12" s="15">
        <f>SUM(R12:W12)</f>
        <v>1774</v>
      </c>
      <c r="Y12" s="14">
        <v>278</v>
      </c>
      <c r="Z12" s="14">
        <v>369</v>
      </c>
      <c r="AA12" s="14">
        <v>2069</v>
      </c>
      <c r="AB12" s="14">
        <v>2246</v>
      </c>
      <c r="AC12" s="15">
        <f>SUM(Y12:AB12)</f>
        <v>4962</v>
      </c>
      <c r="AD12" s="14">
        <v>2219</v>
      </c>
      <c r="AE12" s="14">
        <v>2414</v>
      </c>
      <c r="AF12" s="14">
        <v>1269</v>
      </c>
      <c r="AG12" s="14">
        <v>1279</v>
      </c>
      <c r="AH12" s="14">
        <v>1063</v>
      </c>
      <c r="AI12" s="14">
        <v>751</v>
      </c>
      <c r="AJ12" s="15">
        <f>SUM(AD12:AI12)</f>
        <v>8995</v>
      </c>
      <c r="AK12" s="14">
        <v>483</v>
      </c>
      <c r="AL12" s="14">
        <v>247</v>
      </c>
      <c r="AM12" s="14">
        <v>331</v>
      </c>
      <c r="AN12" s="14">
        <v>118</v>
      </c>
      <c r="AO12" s="14">
        <v>137</v>
      </c>
      <c r="AP12" s="15">
        <f>SUM(AK12:AO12)</f>
        <v>1316</v>
      </c>
      <c r="AQ12" s="14">
        <v>900</v>
      </c>
      <c r="AR12" s="14">
        <v>827</v>
      </c>
      <c r="AS12" s="14">
        <v>4687</v>
      </c>
      <c r="AT12" s="15">
        <f aca="true" t="shared" si="5" ref="AT12:AT36">SUM(AQ12:AS12)</f>
        <v>6414</v>
      </c>
      <c r="AU12" s="15">
        <v>529</v>
      </c>
      <c r="AV12" s="15">
        <v>352</v>
      </c>
    </row>
    <row r="13" spans="1:48" s="16" customFormat="1" ht="12.75">
      <c r="A13" s="17" t="s">
        <v>65</v>
      </c>
      <c r="B13" s="23">
        <f t="shared" si="3"/>
        <v>6593</v>
      </c>
      <c r="C13" s="14">
        <v>8</v>
      </c>
      <c r="D13" s="14">
        <v>78</v>
      </c>
      <c r="E13" s="15">
        <f>SUM(C13:D13)</f>
        <v>86</v>
      </c>
      <c r="F13" s="14">
        <v>76</v>
      </c>
      <c r="G13" s="14">
        <v>79</v>
      </c>
      <c r="H13" s="14">
        <v>79</v>
      </c>
      <c r="I13" s="14">
        <v>83</v>
      </c>
      <c r="J13" s="14">
        <v>89</v>
      </c>
      <c r="K13" s="14">
        <v>85</v>
      </c>
      <c r="L13" s="14">
        <v>87</v>
      </c>
      <c r="M13" s="14">
        <v>84</v>
      </c>
      <c r="N13" s="14">
        <v>79</v>
      </c>
      <c r="O13" s="14">
        <v>89</v>
      </c>
      <c r="P13" s="14">
        <v>90</v>
      </c>
      <c r="Q13" s="15">
        <f t="shared" si="4"/>
        <v>1006</v>
      </c>
      <c r="R13" s="14">
        <v>90</v>
      </c>
      <c r="S13" s="14">
        <v>81</v>
      </c>
      <c r="T13" s="14">
        <v>89</v>
      </c>
      <c r="U13" s="14">
        <v>79</v>
      </c>
      <c r="V13" s="14">
        <v>69</v>
      </c>
      <c r="W13" s="14">
        <v>78</v>
      </c>
      <c r="X13" s="15">
        <f>SUM(R13:W13)</f>
        <v>486</v>
      </c>
      <c r="Y13" s="14">
        <v>85</v>
      </c>
      <c r="Z13" s="14">
        <v>78</v>
      </c>
      <c r="AA13" s="14">
        <v>626</v>
      </c>
      <c r="AB13" s="14">
        <v>664</v>
      </c>
      <c r="AC13" s="15">
        <f>SUM(Y13:AB13)</f>
        <v>1453</v>
      </c>
      <c r="AD13" s="14">
        <v>757</v>
      </c>
      <c r="AE13" s="14">
        <v>824</v>
      </c>
      <c r="AF13" s="14">
        <v>591</v>
      </c>
      <c r="AG13" s="14">
        <v>512</v>
      </c>
      <c r="AH13" s="14">
        <v>317</v>
      </c>
      <c r="AI13" s="14">
        <v>202</v>
      </c>
      <c r="AJ13" s="15">
        <f>SUM(AD13:AI13)</f>
        <v>3203</v>
      </c>
      <c r="AK13" s="14">
        <v>154</v>
      </c>
      <c r="AL13" s="14">
        <v>152</v>
      </c>
      <c r="AM13" s="14">
        <v>58</v>
      </c>
      <c r="AN13" s="14">
        <v>38</v>
      </c>
      <c r="AO13" s="14">
        <v>43</v>
      </c>
      <c r="AP13" s="15">
        <f>SUM(AK13:AO13)</f>
        <v>445</v>
      </c>
      <c r="AQ13" s="14">
        <v>223</v>
      </c>
      <c r="AR13" s="14">
        <v>205</v>
      </c>
      <c r="AS13" s="14">
        <v>1159</v>
      </c>
      <c r="AT13" s="15">
        <f t="shared" si="5"/>
        <v>1587</v>
      </c>
      <c r="AU13" s="15">
        <v>119</v>
      </c>
      <c r="AV13" s="15">
        <v>90</v>
      </c>
    </row>
    <row r="14" spans="1:48" s="16" customFormat="1" ht="12.75">
      <c r="A14" s="17" t="s">
        <v>12</v>
      </c>
      <c r="B14" s="23">
        <f t="shared" si="3"/>
        <v>22932</v>
      </c>
      <c r="C14" s="14">
        <v>33</v>
      </c>
      <c r="D14" s="14">
        <v>335</v>
      </c>
      <c r="E14" s="15">
        <f>SUM(C14:D14)</f>
        <v>368</v>
      </c>
      <c r="F14" s="14">
        <v>432</v>
      </c>
      <c r="G14" s="14">
        <v>436</v>
      </c>
      <c r="H14" s="14">
        <v>440</v>
      </c>
      <c r="I14" s="14">
        <v>447</v>
      </c>
      <c r="J14" s="14">
        <v>447</v>
      </c>
      <c r="K14" s="14">
        <v>449</v>
      </c>
      <c r="L14" s="14">
        <v>444</v>
      </c>
      <c r="M14" s="14">
        <v>440</v>
      </c>
      <c r="N14" s="14">
        <v>438</v>
      </c>
      <c r="O14" s="14">
        <v>443</v>
      </c>
      <c r="P14" s="14">
        <v>443</v>
      </c>
      <c r="Q14" s="15">
        <f t="shared" si="4"/>
        <v>5227</v>
      </c>
      <c r="R14" s="14">
        <v>434</v>
      </c>
      <c r="S14" s="14">
        <v>425</v>
      </c>
      <c r="T14" s="14">
        <v>417</v>
      </c>
      <c r="U14" s="14">
        <v>429</v>
      </c>
      <c r="V14" s="14">
        <v>430</v>
      </c>
      <c r="W14" s="14">
        <v>427</v>
      </c>
      <c r="X14" s="15">
        <f>SUM(R14:W14)</f>
        <v>2562</v>
      </c>
      <c r="Y14" s="14">
        <v>437</v>
      </c>
      <c r="Z14" s="14">
        <v>407</v>
      </c>
      <c r="AA14" s="14">
        <v>2059</v>
      </c>
      <c r="AB14" s="14">
        <v>2194</v>
      </c>
      <c r="AC14" s="15">
        <f>SUM(Y14:AB14)</f>
        <v>5097</v>
      </c>
      <c r="AD14" s="14">
        <v>2175</v>
      </c>
      <c r="AE14" s="14">
        <v>1779</v>
      </c>
      <c r="AF14" s="14">
        <v>1577</v>
      </c>
      <c r="AG14" s="14">
        <v>1367</v>
      </c>
      <c r="AH14" s="14">
        <v>966</v>
      </c>
      <c r="AI14" s="14">
        <v>853</v>
      </c>
      <c r="AJ14" s="15">
        <f>SUM(AD14:AI14)</f>
        <v>8717</v>
      </c>
      <c r="AK14" s="14">
        <v>584</v>
      </c>
      <c r="AL14" s="14">
        <v>282</v>
      </c>
      <c r="AM14" s="14">
        <v>166</v>
      </c>
      <c r="AN14" s="14">
        <v>146</v>
      </c>
      <c r="AO14" s="14">
        <v>151</v>
      </c>
      <c r="AP14" s="15">
        <f>SUM(AK14:AO14)</f>
        <v>1329</v>
      </c>
      <c r="AQ14" s="14">
        <v>1033</v>
      </c>
      <c r="AR14" s="14">
        <v>950</v>
      </c>
      <c r="AS14" s="23">
        <v>5388</v>
      </c>
      <c r="AT14" s="15">
        <f t="shared" si="5"/>
        <v>7371</v>
      </c>
      <c r="AU14" s="15">
        <v>544</v>
      </c>
      <c r="AV14" s="15">
        <v>399</v>
      </c>
    </row>
    <row r="15" spans="1:48" ht="14.25" customHeight="1">
      <c r="A15" s="5" t="s">
        <v>13</v>
      </c>
      <c r="B15" s="27">
        <f>SUM(B16:B18)</f>
        <v>23502</v>
      </c>
      <c r="C15" s="6">
        <v>28</v>
      </c>
      <c r="D15" s="6">
        <v>343</v>
      </c>
      <c r="E15" s="6">
        <v>371</v>
      </c>
      <c r="F15" s="6">
        <f aca="true" t="shared" si="6" ref="F15:AV15">SUM(F16:F18)</f>
        <v>397</v>
      </c>
      <c r="G15" s="6">
        <f t="shared" si="6"/>
        <v>415</v>
      </c>
      <c r="H15" s="6">
        <f t="shared" si="6"/>
        <v>427</v>
      </c>
      <c r="I15" s="6">
        <f t="shared" si="6"/>
        <v>434</v>
      </c>
      <c r="J15" s="6">
        <f t="shared" si="6"/>
        <v>434</v>
      </c>
      <c r="K15" s="6">
        <f t="shared" si="6"/>
        <v>431</v>
      </c>
      <c r="L15" s="6">
        <f t="shared" si="6"/>
        <v>425</v>
      </c>
      <c r="M15" s="6">
        <f t="shared" si="6"/>
        <v>416</v>
      </c>
      <c r="N15" s="6">
        <f t="shared" si="6"/>
        <v>406</v>
      </c>
      <c r="O15" s="6">
        <f t="shared" si="6"/>
        <v>396</v>
      </c>
      <c r="P15" s="6">
        <f t="shared" si="6"/>
        <v>384</v>
      </c>
      <c r="Q15" s="6">
        <f>SUM(Q16:Q18)</f>
        <v>4936</v>
      </c>
      <c r="R15" s="6">
        <f t="shared" si="6"/>
        <v>376</v>
      </c>
      <c r="S15" s="6">
        <f t="shared" si="6"/>
        <v>376</v>
      </c>
      <c r="T15" s="6">
        <f t="shared" si="6"/>
        <v>380</v>
      </c>
      <c r="U15" s="6">
        <f t="shared" si="6"/>
        <v>385</v>
      </c>
      <c r="V15" s="6">
        <f t="shared" si="6"/>
        <v>390</v>
      </c>
      <c r="W15" s="6">
        <f t="shared" si="6"/>
        <v>398</v>
      </c>
      <c r="X15" s="6">
        <f>SUM(X16:X18)</f>
        <v>2305</v>
      </c>
      <c r="Y15" s="6">
        <f t="shared" si="6"/>
        <v>411</v>
      </c>
      <c r="Z15" s="6">
        <f t="shared" si="6"/>
        <v>428</v>
      </c>
      <c r="AA15" s="6">
        <f t="shared" si="6"/>
        <v>2351</v>
      </c>
      <c r="AB15" s="6">
        <f t="shared" si="6"/>
        <v>2466</v>
      </c>
      <c r="AC15" s="6">
        <f>SUM(AC16:AC18)</f>
        <v>5656</v>
      </c>
      <c r="AD15" s="6">
        <f t="shared" si="6"/>
        <v>2209</v>
      </c>
      <c r="AE15" s="6">
        <f t="shared" si="6"/>
        <v>1934</v>
      </c>
      <c r="AF15" s="6">
        <f t="shared" si="6"/>
        <v>1576</v>
      </c>
      <c r="AG15" s="6">
        <f t="shared" si="6"/>
        <v>1338</v>
      </c>
      <c r="AH15" s="6">
        <f t="shared" si="6"/>
        <v>1054</v>
      </c>
      <c r="AI15" s="6">
        <f t="shared" si="6"/>
        <v>814</v>
      </c>
      <c r="AJ15" s="6">
        <f>SUM(AJ16:AJ18)</f>
        <v>8925</v>
      </c>
      <c r="AK15" s="6">
        <f t="shared" si="6"/>
        <v>563</v>
      </c>
      <c r="AL15" s="6">
        <f t="shared" si="6"/>
        <v>439</v>
      </c>
      <c r="AM15" s="6">
        <f t="shared" si="6"/>
        <v>286</v>
      </c>
      <c r="AN15" s="6">
        <f t="shared" si="6"/>
        <v>219</v>
      </c>
      <c r="AO15" s="6">
        <f t="shared" si="6"/>
        <v>173</v>
      </c>
      <c r="AP15" s="6">
        <f t="shared" si="6"/>
        <v>1680</v>
      </c>
      <c r="AQ15" s="6">
        <f t="shared" si="6"/>
        <v>970</v>
      </c>
      <c r="AR15" s="6">
        <f t="shared" si="6"/>
        <v>988</v>
      </c>
      <c r="AS15" s="6">
        <f t="shared" si="6"/>
        <v>5458</v>
      </c>
      <c r="AT15" s="6">
        <f t="shared" si="6"/>
        <v>7416</v>
      </c>
      <c r="AU15" s="6">
        <f t="shared" si="6"/>
        <v>464</v>
      </c>
      <c r="AV15" s="6">
        <f t="shared" si="6"/>
        <v>375</v>
      </c>
    </row>
    <row r="16" spans="1:48" ht="14.25" customHeight="1">
      <c r="A16" s="7" t="s">
        <v>14</v>
      </c>
      <c r="B16" s="23">
        <f t="shared" si="3"/>
        <v>15140</v>
      </c>
      <c r="C16" s="14">
        <v>18</v>
      </c>
      <c r="D16" s="14">
        <v>228</v>
      </c>
      <c r="E16" s="13">
        <f>SUM(C16:D16)</f>
        <v>246</v>
      </c>
      <c r="F16" s="14">
        <v>297</v>
      </c>
      <c r="G16" s="14">
        <v>310</v>
      </c>
      <c r="H16" s="14">
        <v>320</v>
      </c>
      <c r="I16" s="14">
        <v>323</v>
      </c>
      <c r="J16" s="14">
        <v>324</v>
      </c>
      <c r="K16" s="14">
        <v>322</v>
      </c>
      <c r="L16" s="14">
        <v>317</v>
      </c>
      <c r="M16" s="14">
        <v>311</v>
      </c>
      <c r="N16" s="14">
        <v>303</v>
      </c>
      <c r="O16" s="14">
        <v>296</v>
      </c>
      <c r="P16" s="14">
        <v>287</v>
      </c>
      <c r="Q16" s="15">
        <f t="shared" si="4"/>
        <v>3656</v>
      </c>
      <c r="R16" s="14">
        <v>281</v>
      </c>
      <c r="S16" s="14">
        <v>281</v>
      </c>
      <c r="T16" s="14">
        <v>284</v>
      </c>
      <c r="U16" s="14">
        <v>276</v>
      </c>
      <c r="V16" s="14">
        <v>280</v>
      </c>
      <c r="W16" s="14">
        <v>286</v>
      </c>
      <c r="X16" s="15">
        <f>SUM(R16:W16)</f>
        <v>1688</v>
      </c>
      <c r="Y16" s="14">
        <v>307</v>
      </c>
      <c r="Z16" s="14">
        <v>319</v>
      </c>
      <c r="AA16" s="14">
        <v>1386</v>
      </c>
      <c r="AB16" s="14">
        <v>1429</v>
      </c>
      <c r="AC16" s="15">
        <f>SUM(Y16:AB16)</f>
        <v>3441</v>
      </c>
      <c r="AD16" s="14">
        <v>1259</v>
      </c>
      <c r="AE16" s="14">
        <v>1083</v>
      </c>
      <c r="AF16" s="14">
        <v>961</v>
      </c>
      <c r="AG16" s="14">
        <v>789</v>
      </c>
      <c r="AH16" s="14">
        <v>569</v>
      </c>
      <c r="AI16" s="14">
        <v>496</v>
      </c>
      <c r="AJ16" s="15">
        <f>SUM(AD16:AI16)</f>
        <v>5157</v>
      </c>
      <c r="AK16" s="14">
        <v>419</v>
      </c>
      <c r="AL16" s="14">
        <v>327</v>
      </c>
      <c r="AM16" s="14">
        <v>192</v>
      </c>
      <c r="AN16" s="14">
        <v>145</v>
      </c>
      <c r="AO16" s="14">
        <v>115</v>
      </c>
      <c r="AP16" s="13">
        <f>SUM(AK16:AO16)</f>
        <v>1198</v>
      </c>
      <c r="AQ16" s="14">
        <v>645</v>
      </c>
      <c r="AR16" s="14">
        <v>657</v>
      </c>
      <c r="AS16" s="14">
        <v>3629</v>
      </c>
      <c r="AT16" s="15">
        <f t="shared" si="5"/>
        <v>4931</v>
      </c>
      <c r="AU16" s="15">
        <v>309</v>
      </c>
      <c r="AV16" s="15">
        <v>248</v>
      </c>
    </row>
    <row r="17" spans="1:48" ht="14.25" customHeight="1">
      <c r="A17" s="7" t="s">
        <v>15</v>
      </c>
      <c r="B17" s="23">
        <f t="shared" si="3"/>
        <v>3896</v>
      </c>
      <c r="C17" s="14">
        <v>5</v>
      </c>
      <c r="D17" s="14">
        <v>59</v>
      </c>
      <c r="E17" s="13">
        <f>SUM(C17:D17)</f>
        <v>64</v>
      </c>
      <c r="F17" s="14">
        <v>51</v>
      </c>
      <c r="G17" s="14">
        <v>54</v>
      </c>
      <c r="H17" s="14">
        <v>55</v>
      </c>
      <c r="I17" s="14">
        <v>57</v>
      </c>
      <c r="J17" s="14">
        <v>57</v>
      </c>
      <c r="K17" s="14">
        <v>56</v>
      </c>
      <c r="L17" s="14">
        <v>55</v>
      </c>
      <c r="M17" s="14">
        <v>54</v>
      </c>
      <c r="N17" s="14">
        <v>53</v>
      </c>
      <c r="O17" s="14">
        <v>52</v>
      </c>
      <c r="P17" s="14">
        <v>50</v>
      </c>
      <c r="Q17" s="15">
        <f t="shared" si="4"/>
        <v>658</v>
      </c>
      <c r="R17" s="14">
        <v>49</v>
      </c>
      <c r="S17" s="14">
        <v>49</v>
      </c>
      <c r="T17" s="14">
        <v>49</v>
      </c>
      <c r="U17" s="14">
        <v>62</v>
      </c>
      <c r="V17" s="14">
        <v>63</v>
      </c>
      <c r="W17" s="14">
        <v>64</v>
      </c>
      <c r="X17" s="15">
        <f>SUM(R17:W17)</f>
        <v>336</v>
      </c>
      <c r="Y17" s="14">
        <v>53</v>
      </c>
      <c r="Z17" s="14">
        <v>56</v>
      </c>
      <c r="AA17" s="14">
        <v>447</v>
      </c>
      <c r="AB17" s="14">
        <v>469</v>
      </c>
      <c r="AC17" s="15">
        <f>SUM(Y17:AB17)</f>
        <v>1025</v>
      </c>
      <c r="AD17" s="14">
        <v>332</v>
      </c>
      <c r="AE17" s="14">
        <v>311</v>
      </c>
      <c r="AF17" s="14">
        <v>252</v>
      </c>
      <c r="AG17" s="14">
        <v>228</v>
      </c>
      <c r="AH17" s="14">
        <v>294</v>
      </c>
      <c r="AI17" s="14">
        <v>212</v>
      </c>
      <c r="AJ17" s="15">
        <f>SUM(AD17:AI17)</f>
        <v>1629</v>
      </c>
      <c r="AK17" s="14">
        <v>74</v>
      </c>
      <c r="AL17" s="14">
        <v>57</v>
      </c>
      <c r="AM17" s="14">
        <v>48</v>
      </c>
      <c r="AN17" s="14">
        <v>38</v>
      </c>
      <c r="AO17" s="14">
        <v>31</v>
      </c>
      <c r="AP17" s="13">
        <f>SUM(AK17:AO17)</f>
        <v>248</v>
      </c>
      <c r="AQ17" s="14">
        <v>166</v>
      </c>
      <c r="AR17" s="14">
        <v>169</v>
      </c>
      <c r="AS17" s="14">
        <v>934</v>
      </c>
      <c r="AT17" s="15">
        <f t="shared" si="5"/>
        <v>1269</v>
      </c>
      <c r="AU17" s="15">
        <v>79</v>
      </c>
      <c r="AV17" s="15">
        <v>65</v>
      </c>
    </row>
    <row r="18" spans="1:48" ht="14.25" customHeight="1">
      <c r="A18" s="7" t="s">
        <v>16</v>
      </c>
      <c r="B18" s="23">
        <f t="shared" si="3"/>
        <v>4466</v>
      </c>
      <c r="C18" s="14">
        <v>5</v>
      </c>
      <c r="D18" s="14">
        <v>56</v>
      </c>
      <c r="E18" s="13">
        <f>SUM(C18:D18)</f>
        <v>61</v>
      </c>
      <c r="F18" s="14">
        <v>49</v>
      </c>
      <c r="G18" s="14">
        <v>51</v>
      </c>
      <c r="H18" s="14">
        <v>52</v>
      </c>
      <c r="I18" s="14">
        <v>54</v>
      </c>
      <c r="J18" s="14">
        <v>53</v>
      </c>
      <c r="K18" s="14">
        <v>53</v>
      </c>
      <c r="L18" s="14">
        <v>53</v>
      </c>
      <c r="M18" s="14">
        <v>51</v>
      </c>
      <c r="N18" s="14">
        <v>50</v>
      </c>
      <c r="O18" s="14">
        <v>48</v>
      </c>
      <c r="P18" s="14">
        <v>47</v>
      </c>
      <c r="Q18" s="15">
        <f t="shared" si="4"/>
        <v>622</v>
      </c>
      <c r="R18" s="14">
        <v>46</v>
      </c>
      <c r="S18" s="14">
        <v>46</v>
      </c>
      <c r="T18" s="14">
        <v>47</v>
      </c>
      <c r="U18" s="14">
        <v>47</v>
      </c>
      <c r="V18" s="14">
        <v>47</v>
      </c>
      <c r="W18" s="14">
        <v>48</v>
      </c>
      <c r="X18" s="15">
        <f>SUM(R18:W18)</f>
        <v>281</v>
      </c>
      <c r="Y18" s="14">
        <v>51</v>
      </c>
      <c r="Z18" s="14">
        <v>53</v>
      </c>
      <c r="AA18" s="14">
        <v>518</v>
      </c>
      <c r="AB18" s="14">
        <v>568</v>
      </c>
      <c r="AC18" s="15">
        <f>SUM(Y18:AB18)</f>
        <v>1190</v>
      </c>
      <c r="AD18" s="14">
        <v>618</v>
      </c>
      <c r="AE18" s="14">
        <v>540</v>
      </c>
      <c r="AF18" s="14">
        <v>363</v>
      </c>
      <c r="AG18" s="14">
        <v>321</v>
      </c>
      <c r="AH18" s="14">
        <v>191</v>
      </c>
      <c r="AI18" s="14">
        <v>106</v>
      </c>
      <c r="AJ18" s="15">
        <f>SUM(AD18:AI18)</f>
        <v>2139</v>
      </c>
      <c r="AK18" s="14">
        <v>70</v>
      </c>
      <c r="AL18" s="14">
        <v>55</v>
      </c>
      <c r="AM18" s="14">
        <v>46</v>
      </c>
      <c r="AN18" s="14">
        <v>36</v>
      </c>
      <c r="AO18" s="14">
        <v>27</v>
      </c>
      <c r="AP18" s="13">
        <f>SUM(AK18:AO18)</f>
        <v>234</v>
      </c>
      <c r="AQ18" s="14">
        <v>159</v>
      </c>
      <c r="AR18" s="14">
        <v>162</v>
      </c>
      <c r="AS18" s="14">
        <v>895</v>
      </c>
      <c r="AT18" s="15">
        <f t="shared" si="5"/>
        <v>1216</v>
      </c>
      <c r="AU18" s="15">
        <v>76</v>
      </c>
      <c r="AV18" s="15">
        <v>62</v>
      </c>
    </row>
    <row r="19" spans="1:48" ht="14.25" customHeight="1">
      <c r="A19" s="5" t="s">
        <v>17</v>
      </c>
      <c r="B19" s="27">
        <f>SUM(B20:B22)</f>
        <v>4106</v>
      </c>
      <c r="C19" s="6">
        <v>6</v>
      </c>
      <c r="D19" s="6">
        <v>63</v>
      </c>
      <c r="E19" s="6">
        <v>69</v>
      </c>
      <c r="F19" s="6">
        <f aca="true" t="shared" si="7" ref="F19:AV19">SUM(F20:F22)</f>
        <v>65</v>
      </c>
      <c r="G19" s="6">
        <f t="shared" si="7"/>
        <v>62</v>
      </c>
      <c r="H19" s="6">
        <f t="shared" si="7"/>
        <v>60</v>
      </c>
      <c r="I19" s="6">
        <f t="shared" si="7"/>
        <v>60</v>
      </c>
      <c r="J19" s="6">
        <f t="shared" si="7"/>
        <v>58</v>
      </c>
      <c r="K19" s="6">
        <f t="shared" si="7"/>
        <v>59</v>
      </c>
      <c r="L19" s="6">
        <f t="shared" si="7"/>
        <v>59</v>
      </c>
      <c r="M19" s="6">
        <f t="shared" si="7"/>
        <v>60</v>
      </c>
      <c r="N19" s="6">
        <f t="shared" si="7"/>
        <v>61</v>
      </c>
      <c r="O19" s="6">
        <f t="shared" si="7"/>
        <v>62</v>
      </c>
      <c r="P19" s="6">
        <f t="shared" si="7"/>
        <v>65</v>
      </c>
      <c r="Q19" s="6">
        <f>SUM(Q20:Q22)</f>
        <v>740</v>
      </c>
      <c r="R19" s="6">
        <f t="shared" si="7"/>
        <v>66</v>
      </c>
      <c r="S19" s="6">
        <f>SUM(S20:S22)</f>
        <v>65</v>
      </c>
      <c r="T19" s="6">
        <f t="shared" si="7"/>
        <v>62</v>
      </c>
      <c r="U19" s="6">
        <f t="shared" si="7"/>
        <v>61</v>
      </c>
      <c r="V19" s="6">
        <f t="shared" si="7"/>
        <v>60</v>
      </c>
      <c r="W19" s="6">
        <f t="shared" si="7"/>
        <v>60</v>
      </c>
      <c r="X19" s="6">
        <f>SUM(X20:X22)</f>
        <v>374</v>
      </c>
      <c r="Y19" s="6">
        <f t="shared" si="7"/>
        <v>62</v>
      </c>
      <c r="Z19" s="6">
        <f t="shared" si="7"/>
        <v>67</v>
      </c>
      <c r="AA19" s="6">
        <f t="shared" si="7"/>
        <v>390</v>
      </c>
      <c r="AB19" s="6">
        <f t="shared" si="7"/>
        <v>420</v>
      </c>
      <c r="AC19" s="6">
        <f>SUM(AC20:AC22)</f>
        <v>939</v>
      </c>
      <c r="AD19" s="6">
        <f t="shared" si="7"/>
        <v>373</v>
      </c>
      <c r="AE19" s="6">
        <f t="shared" si="7"/>
        <v>351</v>
      </c>
      <c r="AF19" s="6">
        <f t="shared" si="7"/>
        <v>254</v>
      </c>
      <c r="AG19" s="6">
        <f t="shared" si="7"/>
        <v>261</v>
      </c>
      <c r="AH19" s="6">
        <f t="shared" si="7"/>
        <v>214</v>
      </c>
      <c r="AI19" s="6">
        <f t="shared" si="7"/>
        <v>195</v>
      </c>
      <c r="AJ19" s="6">
        <f>SUM(AJ20:AJ22)</f>
        <v>1648</v>
      </c>
      <c r="AK19" s="6">
        <f t="shared" si="7"/>
        <v>133</v>
      </c>
      <c r="AL19" s="6">
        <f t="shared" si="7"/>
        <v>114</v>
      </c>
      <c r="AM19" s="6">
        <f t="shared" si="7"/>
        <v>67</v>
      </c>
      <c r="AN19" s="6">
        <f t="shared" si="7"/>
        <v>47</v>
      </c>
      <c r="AO19" s="6">
        <f t="shared" si="7"/>
        <v>44</v>
      </c>
      <c r="AP19" s="6">
        <f t="shared" si="7"/>
        <v>405</v>
      </c>
      <c r="AQ19" s="6">
        <f t="shared" si="7"/>
        <v>148</v>
      </c>
      <c r="AR19" s="6">
        <f t="shared" si="7"/>
        <v>170</v>
      </c>
      <c r="AS19" s="6">
        <f t="shared" si="7"/>
        <v>874</v>
      </c>
      <c r="AT19" s="6">
        <f t="shared" si="7"/>
        <v>1192</v>
      </c>
      <c r="AU19" s="6">
        <f t="shared" si="7"/>
        <v>87</v>
      </c>
      <c r="AV19" s="6">
        <f t="shared" si="7"/>
        <v>71</v>
      </c>
    </row>
    <row r="20" spans="1:48" ht="14.25" customHeight="1">
      <c r="A20" s="7" t="s">
        <v>18</v>
      </c>
      <c r="B20" s="23">
        <f t="shared" si="3"/>
        <v>2049</v>
      </c>
      <c r="C20" s="14">
        <v>3</v>
      </c>
      <c r="D20" s="14">
        <v>31</v>
      </c>
      <c r="E20" s="13">
        <f>SUM(C20:D20)</f>
        <v>34</v>
      </c>
      <c r="F20" s="14">
        <v>32</v>
      </c>
      <c r="G20" s="14">
        <v>31</v>
      </c>
      <c r="H20" s="14">
        <v>30</v>
      </c>
      <c r="I20" s="14">
        <v>30</v>
      </c>
      <c r="J20" s="14">
        <v>28</v>
      </c>
      <c r="K20" s="14">
        <v>29</v>
      </c>
      <c r="L20" s="14">
        <v>29</v>
      </c>
      <c r="M20" s="14">
        <v>30</v>
      </c>
      <c r="N20" s="14">
        <v>30</v>
      </c>
      <c r="O20" s="14">
        <v>31</v>
      </c>
      <c r="P20" s="14">
        <v>33</v>
      </c>
      <c r="Q20" s="15">
        <f t="shared" si="4"/>
        <v>367</v>
      </c>
      <c r="R20" s="14">
        <v>33</v>
      </c>
      <c r="S20" s="14">
        <v>32</v>
      </c>
      <c r="T20" s="14">
        <v>32</v>
      </c>
      <c r="U20" s="14">
        <v>30</v>
      </c>
      <c r="V20" s="14">
        <v>30</v>
      </c>
      <c r="W20" s="14">
        <v>30</v>
      </c>
      <c r="X20" s="15">
        <f>SUM(R20:W20)</f>
        <v>187</v>
      </c>
      <c r="Y20" s="14">
        <v>31</v>
      </c>
      <c r="Z20" s="14">
        <v>33</v>
      </c>
      <c r="AA20" s="14">
        <v>195</v>
      </c>
      <c r="AB20" s="14">
        <v>210</v>
      </c>
      <c r="AC20" s="15">
        <f>SUM(Y20:AB20)</f>
        <v>469</v>
      </c>
      <c r="AD20" s="14">
        <v>186</v>
      </c>
      <c r="AE20" s="14">
        <v>175</v>
      </c>
      <c r="AF20" s="14">
        <v>127</v>
      </c>
      <c r="AG20" s="14">
        <v>131</v>
      </c>
      <c r="AH20" s="14">
        <v>107</v>
      </c>
      <c r="AI20" s="14">
        <v>98</v>
      </c>
      <c r="AJ20" s="15">
        <f>SUM(AD20:AI20)</f>
        <v>824</v>
      </c>
      <c r="AK20" s="14">
        <v>68</v>
      </c>
      <c r="AL20" s="14">
        <v>57</v>
      </c>
      <c r="AM20" s="14">
        <v>33</v>
      </c>
      <c r="AN20" s="14">
        <v>23</v>
      </c>
      <c r="AO20" s="14">
        <v>21</v>
      </c>
      <c r="AP20" s="13">
        <f>SUM(AK20:AO20)</f>
        <v>202</v>
      </c>
      <c r="AQ20" s="14">
        <v>74</v>
      </c>
      <c r="AR20" s="14">
        <v>85</v>
      </c>
      <c r="AS20" s="14">
        <v>439</v>
      </c>
      <c r="AT20" s="15">
        <f t="shared" si="5"/>
        <v>598</v>
      </c>
      <c r="AU20" s="15">
        <v>43</v>
      </c>
      <c r="AV20" s="15">
        <v>36</v>
      </c>
    </row>
    <row r="21" spans="1:48" ht="14.25" customHeight="1">
      <c r="A21" s="7" t="s">
        <v>19</v>
      </c>
      <c r="B21" s="23">
        <f t="shared" si="3"/>
        <v>1298</v>
      </c>
      <c r="C21" s="14">
        <v>2</v>
      </c>
      <c r="D21" s="14">
        <v>20</v>
      </c>
      <c r="E21" s="13">
        <f>SUM(C21:D21)</f>
        <v>22</v>
      </c>
      <c r="F21" s="14">
        <v>21</v>
      </c>
      <c r="G21" s="14">
        <v>19</v>
      </c>
      <c r="H21" s="14">
        <v>19</v>
      </c>
      <c r="I21" s="14">
        <v>19</v>
      </c>
      <c r="J21" s="14">
        <v>19</v>
      </c>
      <c r="K21" s="14">
        <v>19</v>
      </c>
      <c r="L21" s="14">
        <v>19</v>
      </c>
      <c r="M21" s="14">
        <v>20</v>
      </c>
      <c r="N21" s="14">
        <v>20</v>
      </c>
      <c r="O21" s="14">
        <v>20</v>
      </c>
      <c r="P21" s="14">
        <v>21</v>
      </c>
      <c r="Q21" s="15">
        <f t="shared" si="4"/>
        <v>238</v>
      </c>
      <c r="R21" s="14">
        <v>21</v>
      </c>
      <c r="S21" s="14">
        <v>21</v>
      </c>
      <c r="T21" s="14">
        <v>19</v>
      </c>
      <c r="U21" s="14">
        <v>20</v>
      </c>
      <c r="V21" s="14">
        <v>19</v>
      </c>
      <c r="W21" s="14">
        <v>19</v>
      </c>
      <c r="X21" s="15">
        <f>SUM(R21:W21)</f>
        <v>119</v>
      </c>
      <c r="Y21" s="14">
        <v>19</v>
      </c>
      <c r="Z21" s="14">
        <v>22</v>
      </c>
      <c r="AA21" s="14">
        <v>125</v>
      </c>
      <c r="AB21" s="14">
        <v>134</v>
      </c>
      <c r="AC21" s="15">
        <f>SUM(Y21:AB21)</f>
        <v>300</v>
      </c>
      <c r="AD21" s="14">
        <v>120</v>
      </c>
      <c r="AE21" s="14">
        <v>112</v>
      </c>
      <c r="AF21" s="14">
        <v>81</v>
      </c>
      <c r="AG21" s="14">
        <v>68</v>
      </c>
      <c r="AH21" s="14">
        <v>69</v>
      </c>
      <c r="AI21" s="14">
        <v>62</v>
      </c>
      <c r="AJ21" s="15">
        <f>SUM(AD21:AI21)</f>
        <v>512</v>
      </c>
      <c r="AK21" s="14">
        <v>42</v>
      </c>
      <c r="AL21" s="14">
        <v>36</v>
      </c>
      <c r="AM21" s="14">
        <v>21</v>
      </c>
      <c r="AN21" s="14">
        <v>15</v>
      </c>
      <c r="AO21" s="14">
        <v>15</v>
      </c>
      <c r="AP21" s="13">
        <f>SUM(AK21:AO21)</f>
        <v>129</v>
      </c>
      <c r="AQ21" s="14">
        <v>47</v>
      </c>
      <c r="AR21" s="14">
        <v>54</v>
      </c>
      <c r="AS21" s="14">
        <v>278</v>
      </c>
      <c r="AT21" s="15">
        <f t="shared" si="5"/>
        <v>379</v>
      </c>
      <c r="AU21" s="15">
        <v>28</v>
      </c>
      <c r="AV21" s="15">
        <v>22</v>
      </c>
    </row>
    <row r="22" spans="1:48" ht="14.25" customHeight="1">
      <c r="A22" s="7" t="s">
        <v>20</v>
      </c>
      <c r="B22" s="23">
        <f t="shared" si="3"/>
        <v>759</v>
      </c>
      <c r="C22" s="14">
        <v>1</v>
      </c>
      <c r="D22" s="14">
        <v>12</v>
      </c>
      <c r="E22" s="13">
        <f>SUM(C22:D22)</f>
        <v>13</v>
      </c>
      <c r="F22" s="14">
        <v>12</v>
      </c>
      <c r="G22" s="14">
        <v>12</v>
      </c>
      <c r="H22" s="14">
        <v>11</v>
      </c>
      <c r="I22" s="14">
        <v>11</v>
      </c>
      <c r="J22" s="14">
        <v>11</v>
      </c>
      <c r="K22" s="14">
        <v>11</v>
      </c>
      <c r="L22" s="14">
        <v>11</v>
      </c>
      <c r="M22" s="14">
        <v>10</v>
      </c>
      <c r="N22" s="14">
        <v>11</v>
      </c>
      <c r="O22" s="14">
        <v>11</v>
      </c>
      <c r="P22" s="14">
        <v>11</v>
      </c>
      <c r="Q22" s="15">
        <f t="shared" si="4"/>
        <v>135</v>
      </c>
      <c r="R22" s="14">
        <v>12</v>
      </c>
      <c r="S22" s="14">
        <v>12</v>
      </c>
      <c r="T22" s="14">
        <v>11</v>
      </c>
      <c r="U22" s="14">
        <v>11</v>
      </c>
      <c r="V22" s="14">
        <v>11</v>
      </c>
      <c r="W22" s="14">
        <v>11</v>
      </c>
      <c r="X22" s="15">
        <f>SUM(R22:W22)</f>
        <v>68</v>
      </c>
      <c r="Y22" s="14">
        <v>12</v>
      </c>
      <c r="Z22" s="14">
        <v>12</v>
      </c>
      <c r="AA22" s="14">
        <v>70</v>
      </c>
      <c r="AB22" s="14">
        <v>76</v>
      </c>
      <c r="AC22" s="15">
        <f>SUM(Y22:AB22)</f>
        <v>170</v>
      </c>
      <c r="AD22" s="14">
        <v>67</v>
      </c>
      <c r="AE22" s="14">
        <v>64</v>
      </c>
      <c r="AF22" s="14">
        <v>46</v>
      </c>
      <c r="AG22" s="14">
        <v>62</v>
      </c>
      <c r="AH22" s="14">
        <v>38</v>
      </c>
      <c r="AI22" s="14">
        <v>35</v>
      </c>
      <c r="AJ22" s="15">
        <f>SUM(AD22:AI22)</f>
        <v>312</v>
      </c>
      <c r="AK22" s="14">
        <v>23</v>
      </c>
      <c r="AL22" s="14">
        <v>21</v>
      </c>
      <c r="AM22" s="14">
        <v>13</v>
      </c>
      <c r="AN22" s="14">
        <v>9</v>
      </c>
      <c r="AO22" s="14">
        <v>8</v>
      </c>
      <c r="AP22" s="13">
        <f>SUM(AK22:AO22)</f>
        <v>74</v>
      </c>
      <c r="AQ22" s="14">
        <v>27</v>
      </c>
      <c r="AR22" s="14">
        <v>31</v>
      </c>
      <c r="AS22" s="14">
        <v>157</v>
      </c>
      <c r="AT22" s="15">
        <f t="shared" si="5"/>
        <v>215</v>
      </c>
      <c r="AU22" s="15">
        <v>16</v>
      </c>
      <c r="AV22" s="15">
        <v>13</v>
      </c>
    </row>
    <row r="23" spans="1:48" ht="14.25" customHeight="1">
      <c r="A23" s="5" t="s">
        <v>21</v>
      </c>
      <c r="B23" s="27">
        <f>SUM(B24:B29)</f>
        <v>8549</v>
      </c>
      <c r="C23" s="6">
        <v>10</v>
      </c>
      <c r="D23" s="6">
        <v>118</v>
      </c>
      <c r="E23" s="6">
        <v>128</v>
      </c>
      <c r="F23" s="6">
        <f aca="true" t="shared" si="8" ref="F23:AV23">SUM(F24:F29)</f>
        <v>130</v>
      </c>
      <c r="G23" s="6">
        <f t="shared" si="8"/>
        <v>131</v>
      </c>
      <c r="H23" s="6">
        <f t="shared" si="8"/>
        <v>131</v>
      </c>
      <c r="I23" s="6">
        <f t="shared" si="8"/>
        <v>131</v>
      </c>
      <c r="J23" s="6">
        <f t="shared" si="8"/>
        <v>131</v>
      </c>
      <c r="K23" s="6">
        <f t="shared" si="8"/>
        <v>131</v>
      </c>
      <c r="L23" s="6">
        <f t="shared" si="8"/>
        <v>130</v>
      </c>
      <c r="M23" s="6">
        <f t="shared" si="8"/>
        <v>130</v>
      </c>
      <c r="N23" s="6">
        <f t="shared" si="8"/>
        <v>130</v>
      </c>
      <c r="O23" s="6">
        <f t="shared" si="8"/>
        <v>129</v>
      </c>
      <c r="P23" s="6">
        <f t="shared" si="8"/>
        <v>129</v>
      </c>
      <c r="Q23" s="6">
        <f>SUM(Q24:Q29)</f>
        <v>1561</v>
      </c>
      <c r="R23" s="6">
        <f t="shared" si="8"/>
        <v>129</v>
      </c>
      <c r="S23" s="6">
        <f t="shared" si="8"/>
        <v>131</v>
      </c>
      <c r="T23" s="6">
        <f t="shared" si="8"/>
        <v>135</v>
      </c>
      <c r="U23" s="6">
        <f t="shared" si="8"/>
        <v>137</v>
      </c>
      <c r="V23" s="6">
        <f t="shared" si="8"/>
        <v>141</v>
      </c>
      <c r="W23" s="6">
        <f t="shared" si="8"/>
        <v>143</v>
      </c>
      <c r="X23" s="6">
        <f>SUM(X24:X29)</f>
        <v>816</v>
      </c>
      <c r="Y23" s="6">
        <f t="shared" si="8"/>
        <v>143</v>
      </c>
      <c r="Z23" s="6">
        <f t="shared" si="8"/>
        <v>141</v>
      </c>
      <c r="AA23" s="6">
        <f t="shared" si="8"/>
        <v>706</v>
      </c>
      <c r="AB23" s="6">
        <f t="shared" si="8"/>
        <v>815</v>
      </c>
      <c r="AC23" s="6">
        <f>SUM(AC24:AC29)</f>
        <v>1805</v>
      </c>
      <c r="AD23" s="6">
        <f t="shared" si="8"/>
        <v>777</v>
      </c>
      <c r="AE23" s="6">
        <f t="shared" si="8"/>
        <v>730</v>
      </c>
      <c r="AF23" s="6">
        <f t="shared" si="8"/>
        <v>578</v>
      </c>
      <c r="AG23" s="6">
        <f t="shared" si="8"/>
        <v>513</v>
      </c>
      <c r="AH23" s="6">
        <f t="shared" si="8"/>
        <v>466</v>
      </c>
      <c r="AI23" s="6">
        <f t="shared" si="8"/>
        <v>367</v>
      </c>
      <c r="AJ23" s="6">
        <f>SUM(AJ24:AJ29)</f>
        <v>3431</v>
      </c>
      <c r="AK23" s="6">
        <f t="shared" si="8"/>
        <v>296</v>
      </c>
      <c r="AL23" s="6">
        <f t="shared" si="8"/>
        <v>256</v>
      </c>
      <c r="AM23" s="6">
        <f t="shared" si="8"/>
        <v>173</v>
      </c>
      <c r="AN23" s="6">
        <f t="shared" si="8"/>
        <v>119</v>
      </c>
      <c r="AO23" s="6">
        <f t="shared" si="8"/>
        <v>92</v>
      </c>
      <c r="AP23" s="6">
        <f t="shared" si="8"/>
        <v>936</v>
      </c>
      <c r="AQ23" s="6">
        <f t="shared" si="8"/>
        <v>314</v>
      </c>
      <c r="AR23" s="6">
        <f t="shared" si="8"/>
        <v>333</v>
      </c>
      <c r="AS23" s="6">
        <f t="shared" si="8"/>
        <v>1780</v>
      </c>
      <c r="AT23" s="6">
        <f t="shared" si="8"/>
        <v>2427</v>
      </c>
      <c r="AU23" s="6">
        <f t="shared" si="8"/>
        <v>161</v>
      </c>
      <c r="AV23" s="6">
        <f t="shared" si="8"/>
        <v>130</v>
      </c>
    </row>
    <row r="24" spans="1:48" ht="14.25" customHeight="1">
      <c r="A24" s="9" t="s">
        <v>22</v>
      </c>
      <c r="B24" s="23">
        <f t="shared" si="3"/>
        <v>4860</v>
      </c>
      <c r="C24" s="14">
        <v>6</v>
      </c>
      <c r="D24" s="14">
        <v>67</v>
      </c>
      <c r="E24" s="13">
        <f aca="true" t="shared" si="9" ref="E24:E29">SUM(C24:D24)</f>
        <v>73</v>
      </c>
      <c r="F24" s="14">
        <v>74</v>
      </c>
      <c r="G24" s="14">
        <v>75</v>
      </c>
      <c r="H24" s="14">
        <v>75</v>
      </c>
      <c r="I24" s="14">
        <v>75</v>
      </c>
      <c r="J24" s="14">
        <v>75</v>
      </c>
      <c r="K24" s="14">
        <v>74</v>
      </c>
      <c r="L24" s="14">
        <v>74</v>
      </c>
      <c r="M24" s="14">
        <v>73</v>
      </c>
      <c r="N24" s="14">
        <v>73</v>
      </c>
      <c r="O24" s="14">
        <v>72</v>
      </c>
      <c r="P24" s="14">
        <v>72</v>
      </c>
      <c r="Q24" s="15">
        <f t="shared" si="4"/>
        <v>885</v>
      </c>
      <c r="R24" s="14">
        <v>72</v>
      </c>
      <c r="S24" s="14">
        <v>74</v>
      </c>
      <c r="T24" s="14">
        <v>76</v>
      </c>
      <c r="U24" s="14">
        <v>77</v>
      </c>
      <c r="V24" s="14">
        <v>79</v>
      </c>
      <c r="W24" s="14">
        <v>82</v>
      </c>
      <c r="X24" s="15">
        <f aca="true" t="shared" si="10" ref="X24:X29">SUM(R24:W24)</f>
        <v>460</v>
      </c>
      <c r="Y24" s="14">
        <v>82</v>
      </c>
      <c r="Z24" s="14">
        <v>81</v>
      </c>
      <c r="AA24" s="14">
        <v>402</v>
      </c>
      <c r="AB24" s="14">
        <v>465</v>
      </c>
      <c r="AC24" s="15">
        <f aca="true" t="shared" si="11" ref="AC24:AC29">SUM(Y24:AB24)</f>
        <v>1030</v>
      </c>
      <c r="AD24" s="14">
        <v>443</v>
      </c>
      <c r="AE24" s="14">
        <v>416</v>
      </c>
      <c r="AF24" s="14">
        <v>330</v>
      </c>
      <c r="AG24" s="14">
        <v>293</v>
      </c>
      <c r="AH24" s="14">
        <v>266</v>
      </c>
      <c r="AI24" s="14">
        <v>209</v>
      </c>
      <c r="AJ24" s="15">
        <f aca="true" t="shared" si="12" ref="AJ24:AJ29">SUM(AD24:AI24)</f>
        <v>1957</v>
      </c>
      <c r="AK24" s="14">
        <v>169</v>
      </c>
      <c r="AL24" s="14">
        <v>146</v>
      </c>
      <c r="AM24" s="14">
        <v>96</v>
      </c>
      <c r="AN24" s="14">
        <v>66</v>
      </c>
      <c r="AO24" s="14">
        <v>51</v>
      </c>
      <c r="AP24" s="13">
        <f aca="true" t="shared" si="13" ref="AP24:AP29">SUM(AK24:AO24)</f>
        <v>528</v>
      </c>
      <c r="AQ24" s="14">
        <v>179</v>
      </c>
      <c r="AR24" s="14">
        <v>190</v>
      </c>
      <c r="AS24" s="14">
        <v>1017</v>
      </c>
      <c r="AT24" s="15">
        <f t="shared" si="5"/>
        <v>1386</v>
      </c>
      <c r="AU24" s="15">
        <v>93</v>
      </c>
      <c r="AV24" s="15">
        <v>75</v>
      </c>
    </row>
    <row r="25" spans="1:48" ht="14.25" customHeight="1">
      <c r="A25" s="9" t="s">
        <v>23</v>
      </c>
      <c r="B25" s="23">
        <f t="shared" si="3"/>
        <v>622</v>
      </c>
      <c r="C25" s="14">
        <v>1</v>
      </c>
      <c r="D25" s="14">
        <v>9</v>
      </c>
      <c r="E25" s="13">
        <f t="shared" si="9"/>
        <v>10</v>
      </c>
      <c r="F25" s="14">
        <v>10</v>
      </c>
      <c r="G25" s="14">
        <v>10</v>
      </c>
      <c r="H25" s="14">
        <v>10</v>
      </c>
      <c r="I25" s="14">
        <v>10</v>
      </c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15">
        <f t="shared" si="4"/>
        <v>120</v>
      </c>
      <c r="R25" s="14">
        <v>10</v>
      </c>
      <c r="S25" s="14">
        <v>10</v>
      </c>
      <c r="T25" s="14">
        <v>11</v>
      </c>
      <c r="U25" s="14">
        <v>11</v>
      </c>
      <c r="V25" s="14">
        <v>11</v>
      </c>
      <c r="W25" s="14">
        <v>11</v>
      </c>
      <c r="X25" s="15">
        <f t="shared" si="10"/>
        <v>64</v>
      </c>
      <c r="Y25" s="14">
        <v>11</v>
      </c>
      <c r="Z25" s="14">
        <v>11</v>
      </c>
      <c r="AA25" s="14">
        <v>49</v>
      </c>
      <c r="AB25" s="14">
        <v>56</v>
      </c>
      <c r="AC25" s="15">
        <f t="shared" si="11"/>
        <v>127</v>
      </c>
      <c r="AD25" s="14">
        <v>54</v>
      </c>
      <c r="AE25" s="14">
        <v>51</v>
      </c>
      <c r="AF25" s="14">
        <v>39</v>
      </c>
      <c r="AG25" s="14">
        <v>36</v>
      </c>
      <c r="AH25" s="14">
        <v>33</v>
      </c>
      <c r="AI25" s="14">
        <v>26</v>
      </c>
      <c r="AJ25" s="15">
        <f t="shared" si="12"/>
        <v>239</v>
      </c>
      <c r="AK25" s="14">
        <v>23</v>
      </c>
      <c r="AL25" s="14">
        <v>19</v>
      </c>
      <c r="AM25" s="14">
        <v>14</v>
      </c>
      <c r="AN25" s="14">
        <v>9</v>
      </c>
      <c r="AO25" s="14">
        <v>7</v>
      </c>
      <c r="AP25" s="13">
        <f t="shared" si="13"/>
        <v>72</v>
      </c>
      <c r="AQ25" s="14">
        <v>24</v>
      </c>
      <c r="AR25" s="14">
        <v>25</v>
      </c>
      <c r="AS25" s="14">
        <v>133</v>
      </c>
      <c r="AT25" s="15">
        <f t="shared" si="5"/>
        <v>182</v>
      </c>
      <c r="AU25" s="15">
        <v>12</v>
      </c>
      <c r="AV25" s="15">
        <v>10</v>
      </c>
    </row>
    <row r="26" spans="1:48" ht="14.25" customHeight="1">
      <c r="A26" s="9" t="s">
        <v>24</v>
      </c>
      <c r="B26" s="23">
        <f t="shared" si="3"/>
        <v>677</v>
      </c>
      <c r="C26" s="14">
        <v>1</v>
      </c>
      <c r="D26" s="14">
        <v>10</v>
      </c>
      <c r="E26" s="13">
        <f t="shared" si="9"/>
        <v>11</v>
      </c>
      <c r="F26" s="14">
        <v>10</v>
      </c>
      <c r="G26" s="14">
        <v>10</v>
      </c>
      <c r="H26" s="14">
        <v>10</v>
      </c>
      <c r="I26" s="14">
        <v>10</v>
      </c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15">
        <f t="shared" si="4"/>
        <v>121</v>
      </c>
      <c r="R26" s="14">
        <v>10</v>
      </c>
      <c r="S26" s="14">
        <v>10</v>
      </c>
      <c r="T26" s="14">
        <v>11</v>
      </c>
      <c r="U26" s="14">
        <v>11</v>
      </c>
      <c r="V26" s="14">
        <v>11</v>
      </c>
      <c r="W26" s="14">
        <v>11</v>
      </c>
      <c r="X26" s="15">
        <f t="shared" si="10"/>
        <v>64</v>
      </c>
      <c r="Y26" s="14">
        <v>11</v>
      </c>
      <c r="Z26" s="14">
        <v>11</v>
      </c>
      <c r="AA26" s="14">
        <v>57</v>
      </c>
      <c r="AB26" s="14">
        <v>65</v>
      </c>
      <c r="AC26" s="15">
        <f t="shared" si="11"/>
        <v>144</v>
      </c>
      <c r="AD26" s="14">
        <v>63</v>
      </c>
      <c r="AE26" s="14">
        <v>59</v>
      </c>
      <c r="AF26" s="14">
        <v>46</v>
      </c>
      <c r="AG26" s="14">
        <v>41</v>
      </c>
      <c r="AH26" s="14">
        <v>37</v>
      </c>
      <c r="AI26" s="14">
        <v>28</v>
      </c>
      <c r="AJ26" s="15">
        <f t="shared" si="12"/>
        <v>274</v>
      </c>
      <c r="AK26" s="14">
        <v>23</v>
      </c>
      <c r="AL26" s="14">
        <v>20</v>
      </c>
      <c r="AM26" s="14">
        <v>14</v>
      </c>
      <c r="AN26" s="14">
        <v>10</v>
      </c>
      <c r="AO26" s="14">
        <v>7</v>
      </c>
      <c r="AP26" s="13">
        <f t="shared" si="13"/>
        <v>74</v>
      </c>
      <c r="AQ26" s="14">
        <v>24</v>
      </c>
      <c r="AR26" s="14">
        <v>26</v>
      </c>
      <c r="AS26" s="14">
        <v>137</v>
      </c>
      <c r="AT26" s="15">
        <f t="shared" si="5"/>
        <v>187</v>
      </c>
      <c r="AU26" s="15">
        <v>12</v>
      </c>
      <c r="AV26" s="15">
        <v>10</v>
      </c>
    </row>
    <row r="27" spans="1:48" ht="14.25" customHeight="1">
      <c r="A27" s="9" t="s">
        <v>25</v>
      </c>
      <c r="B27" s="23">
        <f t="shared" si="3"/>
        <v>1442</v>
      </c>
      <c r="C27" s="14">
        <v>1</v>
      </c>
      <c r="D27" s="14">
        <v>19</v>
      </c>
      <c r="E27" s="13">
        <f t="shared" si="9"/>
        <v>20</v>
      </c>
      <c r="F27" s="14">
        <v>21</v>
      </c>
      <c r="G27" s="14">
        <v>21</v>
      </c>
      <c r="H27" s="14">
        <v>21</v>
      </c>
      <c r="I27" s="14">
        <v>21</v>
      </c>
      <c r="J27" s="14">
        <v>21</v>
      </c>
      <c r="K27" s="14">
        <v>22</v>
      </c>
      <c r="L27" s="14">
        <v>21</v>
      </c>
      <c r="M27" s="14">
        <v>22</v>
      </c>
      <c r="N27" s="14">
        <v>22</v>
      </c>
      <c r="O27" s="14">
        <v>22</v>
      </c>
      <c r="P27" s="14">
        <v>22</v>
      </c>
      <c r="Q27" s="15">
        <f t="shared" si="4"/>
        <v>256</v>
      </c>
      <c r="R27" s="14">
        <v>22</v>
      </c>
      <c r="S27" s="14">
        <v>22</v>
      </c>
      <c r="T27" s="14">
        <v>22</v>
      </c>
      <c r="U27" s="14">
        <v>23</v>
      </c>
      <c r="V27" s="14">
        <v>24</v>
      </c>
      <c r="W27" s="14">
        <v>23</v>
      </c>
      <c r="X27" s="15">
        <f t="shared" si="10"/>
        <v>136</v>
      </c>
      <c r="Y27" s="14">
        <v>23</v>
      </c>
      <c r="Z27" s="14">
        <v>23</v>
      </c>
      <c r="AA27" s="14">
        <v>120</v>
      </c>
      <c r="AB27" s="14">
        <v>140</v>
      </c>
      <c r="AC27" s="15">
        <f t="shared" si="11"/>
        <v>306</v>
      </c>
      <c r="AD27" s="14">
        <v>131</v>
      </c>
      <c r="AE27" s="14">
        <v>124</v>
      </c>
      <c r="AF27" s="14">
        <v>99</v>
      </c>
      <c r="AG27" s="14">
        <v>87</v>
      </c>
      <c r="AH27" s="14">
        <v>79</v>
      </c>
      <c r="AI27" s="14">
        <v>63</v>
      </c>
      <c r="AJ27" s="15">
        <f t="shared" si="12"/>
        <v>583</v>
      </c>
      <c r="AK27" s="14">
        <v>49</v>
      </c>
      <c r="AL27" s="14">
        <v>42</v>
      </c>
      <c r="AM27" s="14">
        <v>31</v>
      </c>
      <c r="AN27" s="14">
        <v>22</v>
      </c>
      <c r="AO27" s="14">
        <v>17</v>
      </c>
      <c r="AP27" s="13">
        <f t="shared" si="13"/>
        <v>161</v>
      </c>
      <c r="AQ27" s="14">
        <v>52</v>
      </c>
      <c r="AR27" s="14">
        <v>55</v>
      </c>
      <c r="AS27" s="14">
        <v>296</v>
      </c>
      <c r="AT27" s="15">
        <f t="shared" si="5"/>
        <v>403</v>
      </c>
      <c r="AU27" s="15">
        <v>27</v>
      </c>
      <c r="AV27" s="15">
        <v>21</v>
      </c>
    </row>
    <row r="28" spans="1:48" ht="14.25" customHeight="1">
      <c r="A28" s="9" t="s">
        <v>26</v>
      </c>
      <c r="B28" s="23">
        <f t="shared" si="3"/>
        <v>844</v>
      </c>
      <c r="C28" s="14">
        <v>1</v>
      </c>
      <c r="D28" s="14">
        <v>11</v>
      </c>
      <c r="E28" s="13">
        <f t="shared" si="9"/>
        <v>12</v>
      </c>
      <c r="F28" s="14">
        <v>13</v>
      </c>
      <c r="G28" s="14">
        <v>13</v>
      </c>
      <c r="H28" s="14">
        <v>13</v>
      </c>
      <c r="I28" s="14">
        <v>13</v>
      </c>
      <c r="J28" s="14">
        <v>13</v>
      </c>
      <c r="K28" s="14">
        <v>13</v>
      </c>
      <c r="L28" s="14">
        <v>13</v>
      </c>
      <c r="M28" s="14">
        <v>13</v>
      </c>
      <c r="N28" s="14">
        <v>13</v>
      </c>
      <c r="O28" s="14">
        <v>13</v>
      </c>
      <c r="P28" s="14">
        <v>13</v>
      </c>
      <c r="Q28" s="15">
        <f t="shared" si="4"/>
        <v>155</v>
      </c>
      <c r="R28" s="14">
        <v>13</v>
      </c>
      <c r="S28" s="14">
        <v>13</v>
      </c>
      <c r="T28" s="14">
        <v>13</v>
      </c>
      <c r="U28" s="14">
        <v>13</v>
      </c>
      <c r="V28" s="14">
        <v>14</v>
      </c>
      <c r="W28" s="14">
        <v>14</v>
      </c>
      <c r="X28" s="15">
        <f t="shared" si="10"/>
        <v>80</v>
      </c>
      <c r="Y28" s="14">
        <v>14</v>
      </c>
      <c r="Z28" s="14">
        <v>13</v>
      </c>
      <c r="AA28" s="14">
        <v>71</v>
      </c>
      <c r="AB28" s="14">
        <v>81</v>
      </c>
      <c r="AC28" s="15">
        <f t="shared" si="11"/>
        <v>179</v>
      </c>
      <c r="AD28" s="14">
        <v>78</v>
      </c>
      <c r="AE28" s="14">
        <v>73</v>
      </c>
      <c r="AF28" s="14">
        <v>58</v>
      </c>
      <c r="AG28" s="14">
        <v>51</v>
      </c>
      <c r="AH28" s="14">
        <v>46</v>
      </c>
      <c r="AI28" s="14">
        <v>37</v>
      </c>
      <c r="AJ28" s="15">
        <f t="shared" si="12"/>
        <v>343</v>
      </c>
      <c r="AK28" s="14">
        <v>28</v>
      </c>
      <c r="AL28" s="14">
        <v>25</v>
      </c>
      <c r="AM28" s="14">
        <v>15</v>
      </c>
      <c r="AN28" s="14">
        <v>10</v>
      </c>
      <c r="AO28" s="14">
        <v>9</v>
      </c>
      <c r="AP28" s="13">
        <f t="shared" si="13"/>
        <v>87</v>
      </c>
      <c r="AQ28" s="14">
        <v>30</v>
      </c>
      <c r="AR28" s="14">
        <v>32</v>
      </c>
      <c r="AS28" s="14">
        <v>171</v>
      </c>
      <c r="AT28" s="15">
        <f t="shared" si="5"/>
        <v>233</v>
      </c>
      <c r="AU28" s="15">
        <v>15</v>
      </c>
      <c r="AV28" s="15">
        <v>12</v>
      </c>
    </row>
    <row r="29" spans="1:48" ht="14.25" customHeight="1">
      <c r="A29" s="9" t="s">
        <v>27</v>
      </c>
      <c r="B29" s="23">
        <f t="shared" si="3"/>
        <v>104</v>
      </c>
      <c r="C29" s="14">
        <v>0</v>
      </c>
      <c r="D29" s="14">
        <v>2</v>
      </c>
      <c r="E29" s="13">
        <f t="shared" si="9"/>
        <v>2</v>
      </c>
      <c r="F29" s="14">
        <v>2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5">
        <f t="shared" si="4"/>
        <v>24</v>
      </c>
      <c r="R29" s="14">
        <v>2</v>
      </c>
      <c r="S29" s="14">
        <v>2</v>
      </c>
      <c r="T29" s="14">
        <v>2</v>
      </c>
      <c r="U29" s="14">
        <v>2</v>
      </c>
      <c r="V29" s="14">
        <v>2</v>
      </c>
      <c r="W29" s="14">
        <v>2</v>
      </c>
      <c r="X29" s="15">
        <f t="shared" si="10"/>
        <v>12</v>
      </c>
      <c r="Y29" s="14">
        <v>2</v>
      </c>
      <c r="Z29" s="14">
        <v>2</v>
      </c>
      <c r="AA29" s="14">
        <v>7</v>
      </c>
      <c r="AB29" s="14">
        <v>8</v>
      </c>
      <c r="AC29" s="15">
        <f t="shared" si="11"/>
        <v>19</v>
      </c>
      <c r="AD29" s="14">
        <v>8</v>
      </c>
      <c r="AE29" s="14">
        <v>7</v>
      </c>
      <c r="AF29" s="14">
        <v>6</v>
      </c>
      <c r="AG29" s="14">
        <v>5</v>
      </c>
      <c r="AH29" s="14">
        <v>5</v>
      </c>
      <c r="AI29" s="14">
        <v>4</v>
      </c>
      <c r="AJ29" s="15">
        <f t="shared" si="12"/>
        <v>35</v>
      </c>
      <c r="AK29" s="23">
        <v>4</v>
      </c>
      <c r="AL29" s="14">
        <v>4</v>
      </c>
      <c r="AM29" s="14">
        <v>3</v>
      </c>
      <c r="AN29" s="14">
        <v>2</v>
      </c>
      <c r="AO29" s="23">
        <v>1</v>
      </c>
      <c r="AP29" s="13">
        <f t="shared" si="13"/>
        <v>14</v>
      </c>
      <c r="AQ29" s="14">
        <v>5</v>
      </c>
      <c r="AR29" s="14">
        <v>5</v>
      </c>
      <c r="AS29" s="14">
        <v>26</v>
      </c>
      <c r="AT29" s="15">
        <f t="shared" si="5"/>
        <v>36</v>
      </c>
      <c r="AU29" s="15">
        <v>2</v>
      </c>
      <c r="AV29" s="15">
        <v>2</v>
      </c>
    </row>
    <row r="30" spans="1:48" ht="14.25" customHeight="1">
      <c r="A30" s="5" t="s">
        <v>28</v>
      </c>
      <c r="B30" s="27">
        <f>B31</f>
        <v>9040</v>
      </c>
      <c r="C30" s="6">
        <v>14</v>
      </c>
      <c r="D30" s="6">
        <v>162</v>
      </c>
      <c r="E30" s="6">
        <v>176</v>
      </c>
      <c r="F30" s="6">
        <f aca="true" t="shared" si="14" ref="F30:AV30">+F31</f>
        <v>168</v>
      </c>
      <c r="G30" s="6">
        <f t="shared" si="14"/>
        <v>162</v>
      </c>
      <c r="H30" s="6">
        <f t="shared" si="14"/>
        <v>156</v>
      </c>
      <c r="I30" s="6">
        <f t="shared" si="14"/>
        <v>153</v>
      </c>
      <c r="J30" s="6">
        <f t="shared" si="14"/>
        <v>150</v>
      </c>
      <c r="K30" s="6">
        <f t="shared" si="14"/>
        <v>148</v>
      </c>
      <c r="L30" s="6">
        <f t="shared" si="14"/>
        <v>147</v>
      </c>
      <c r="M30" s="6">
        <f t="shared" si="14"/>
        <v>147</v>
      </c>
      <c r="N30" s="6">
        <f t="shared" si="14"/>
        <v>148</v>
      </c>
      <c r="O30" s="6">
        <f t="shared" si="14"/>
        <v>149</v>
      </c>
      <c r="P30" s="6">
        <f t="shared" si="14"/>
        <v>150</v>
      </c>
      <c r="Q30" s="6">
        <f>SUM(Q31)</f>
        <v>1854</v>
      </c>
      <c r="R30" s="6">
        <f t="shared" si="14"/>
        <v>151</v>
      </c>
      <c r="S30" s="6">
        <f t="shared" si="14"/>
        <v>151</v>
      </c>
      <c r="T30" s="6">
        <f t="shared" si="14"/>
        <v>150</v>
      </c>
      <c r="U30" s="6">
        <f t="shared" si="14"/>
        <v>149</v>
      </c>
      <c r="V30" s="6">
        <f t="shared" si="14"/>
        <v>149</v>
      </c>
      <c r="W30" s="6">
        <f t="shared" si="14"/>
        <v>149</v>
      </c>
      <c r="X30" s="6">
        <f>SUM(X31)</f>
        <v>899</v>
      </c>
      <c r="Y30" s="6">
        <f t="shared" si="14"/>
        <v>151</v>
      </c>
      <c r="Z30" s="6">
        <f t="shared" si="14"/>
        <v>155</v>
      </c>
      <c r="AA30" s="6">
        <f t="shared" si="14"/>
        <v>820</v>
      </c>
      <c r="AB30" s="6">
        <f t="shared" si="14"/>
        <v>901</v>
      </c>
      <c r="AC30" s="6">
        <f>SUM(AC31)</f>
        <v>2027</v>
      </c>
      <c r="AD30" s="6">
        <f t="shared" si="14"/>
        <v>885</v>
      </c>
      <c r="AE30" s="6">
        <f t="shared" si="14"/>
        <v>851</v>
      </c>
      <c r="AF30" s="6">
        <f t="shared" si="14"/>
        <v>656</v>
      </c>
      <c r="AG30" s="6">
        <f t="shared" si="14"/>
        <v>535</v>
      </c>
      <c r="AH30" s="6">
        <f t="shared" si="14"/>
        <v>414</v>
      </c>
      <c r="AI30" s="6">
        <f t="shared" si="14"/>
        <v>291</v>
      </c>
      <c r="AJ30" s="6">
        <f>SUM(AJ31)</f>
        <v>3632</v>
      </c>
      <c r="AK30" s="6">
        <f t="shared" si="14"/>
        <v>234</v>
      </c>
      <c r="AL30" s="6">
        <f t="shared" si="14"/>
        <v>153</v>
      </c>
      <c r="AM30" s="6">
        <f t="shared" si="14"/>
        <v>111</v>
      </c>
      <c r="AN30" s="6">
        <f t="shared" si="14"/>
        <v>76</v>
      </c>
      <c r="AO30" s="6">
        <f t="shared" si="14"/>
        <v>54</v>
      </c>
      <c r="AP30" s="6">
        <f t="shared" si="14"/>
        <v>628</v>
      </c>
      <c r="AQ30" s="6">
        <f t="shared" si="14"/>
        <v>362</v>
      </c>
      <c r="AR30" s="6">
        <f t="shared" si="14"/>
        <v>377</v>
      </c>
      <c r="AS30" s="6">
        <f t="shared" si="14"/>
        <v>2064</v>
      </c>
      <c r="AT30" s="6">
        <f t="shared" si="14"/>
        <v>2803</v>
      </c>
      <c r="AU30" s="6">
        <f t="shared" si="14"/>
        <v>221</v>
      </c>
      <c r="AV30" s="6">
        <f t="shared" si="14"/>
        <v>178</v>
      </c>
    </row>
    <row r="31" spans="1:48" ht="14.25" customHeight="1">
      <c r="A31" s="7" t="s">
        <v>29</v>
      </c>
      <c r="B31" s="23">
        <f t="shared" si="3"/>
        <v>9040</v>
      </c>
      <c r="C31" s="14">
        <v>14</v>
      </c>
      <c r="D31" s="14">
        <v>162</v>
      </c>
      <c r="E31" s="13">
        <f>SUM(C31:D31)</f>
        <v>176</v>
      </c>
      <c r="F31" s="14">
        <v>168</v>
      </c>
      <c r="G31" s="14">
        <v>162</v>
      </c>
      <c r="H31" s="14">
        <v>156</v>
      </c>
      <c r="I31" s="14">
        <v>153</v>
      </c>
      <c r="J31" s="14">
        <v>150</v>
      </c>
      <c r="K31" s="14">
        <v>148</v>
      </c>
      <c r="L31" s="14">
        <v>147</v>
      </c>
      <c r="M31" s="14">
        <v>147</v>
      </c>
      <c r="N31" s="14">
        <v>148</v>
      </c>
      <c r="O31" s="14">
        <v>149</v>
      </c>
      <c r="P31" s="14">
        <v>150</v>
      </c>
      <c r="Q31" s="15">
        <f t="shared" si="4"/>
        <v>1854</v>
      </c>
      <c r="R31" s="14">
        <v>151</v>
      </c>
      <c r="S31" s="14">
        <v>151</v>
      </c>
      <c r="T31" s="14">
        <v>150</v>
      </c>
      <c r="U31" s="14">
        <v>149</v>
      </c>
      <c r="V31" s="14">
        <v>149</v>
      </c>
      <c r="W31" s="14">
        <v>149</v>
      </c>
      <c r="X31" s="15">
        <f>SUM(R31:W31)</f>
        <v>899</v>
      </c>
      <c r="Y31" s="14">
        <v>151</v>
      </c>
      <c r="Z31" s="14">
        <v>155</v>
      </c>
      <c r="AA31" s="14">
        <v>820</v>
      </c>
      <c r="AB31" s="14">
        <v>901</v>
      </c>
      <c r="AC31" s="15">
        <f>SUM(Y31:AB31)</f>
        <v>2027</v>
      </c>
      <c r="AD31" s="14">
        <v>885</v>
      </c>
      <c r="AE31" s="14">
        <v>851</v>
      </c>
      <c r="AF31" s="14">
        <v>656</v>
      </c>
      <c r="AG31" s="14">
        <v>535</v>
      </c>
      <c r="AH31" s="14">
        <v>414</v>
      </c>
      <c r="AI31" s="14">
        <v>291</v>
      </c>
      <c r="AJ31" s="15">
        <f>SUM(AD31:AI31)</f>
        <v>3632</v>
      </c>
      <c r="AK31" s="14">
        <v>234</v>
      </c>
      <c r="AL31" s="14">
        <v>153</v>
      </c>
      <c r="AM31" s="14">
        <v>111</v>
      </c>
      <c r="AN31" s="14">
        <v>76</v>
      </c>
      <c r="AO31" s="14">
        <v>54</v>
      </c>
      <c r="AP31" s="13">
        <f>SUM(AK31:AO31)</f>
        <v>628</v>
      </c>
      <c r="AQ31" s="14">
        <v>362</v>
      </c>
      <c r="AR31" s="14">
        <v>377</v>
      </c>
      <c r="AS31" s="14">
        <v>2064</v>
      </c>
      <c r="AT31" s="15">
        <f t="shared" si="5"/>
        <v>2803</v>
      </c>
      <c r="AU31" s="15">
        <v>221</v>
      </c>
      <c r="AV31" s="15">
        <v>178</v>
      </c>
    </row>
    <row r="32" spans="1:48" ht="14.25" customHeight="1">
      <c r="A32" s="5" t="s">
        <v>30</v>
      </c>
      <c r="B32" s="27">
        <f t="shared" si="3"/>
        <v>6977</v>
      </c>
      <c r="C32" s="6">
        <v>8</v>
      </c>
      <c r="D32" s="6">
        <v>91</v>
      </c>
      <c r="E32" s="6">
        <v>99</v>
      </c>
      <c r="F32" s="6">
        <f aca="true" t="shared" si="15" ref="F32:AV32">SUM(F33:F36)</f>
        <v>104</v>
      </c>
      <c r="G32" s="6">
        <f t="shared" si="15"/>
        <v>108</v>
      </c>
      <c r="H32" s="6">
        <f t="shared" si="15"/>
        <v>111</v>
      </c>
      <c r="I32" s="6">
        <f t="shared" si="15"/>
        <v>114</v>
      </c>
      <c r="J32" s="6">
        <f t="shared" si="15"/>
        <v>117</v>
      </c>
      <c r="K32" s="6">
        <f t="shared" si="15"/>
        <v>119</v>
      </c>
      <c r="L32" s="6">
        <f t="shared" si="15"/>
        <v>120</v>
      </c>
      <c r="M32" s="6">
        <f t="shared" si="15"/>
        <v>122</v>
      </c>
      <c r="N32" s="6">
        <f t="shared" si="15"/>
        <v>122</v>
      </c>
      <c r="O32" s="6">
        <f t="shared" si="15"/>
        <v>123</v>
      </c>
      <c r="P32" s="6">
        <f t="shared" si="15"/>
        <v>124</v>
      </c>
      <c r="Q32" s="6">
        <f>SUM(Q33:Q36)</f>
        <v>1383</v>
      </c>
      <c r="R32" s="6">
        <f t="shared" si="15"/>
        <v>123</v>
      </c>
      <c r="S32" s="6">
        <f t="shared" si="15"/>
        <v>122</v>
      </c>
      <c r="T32" s="6">
        <f t="shared" si="15"/>
        <v>120</v>
      </c>
      <c r="U32" s="6">
        <f t="shared" si="15"/>
        <v>118</v>
      </c>
      <c r="V32" s="6">
        <f t="shared" si="15"/>
        <v>116</v>
      </c>
      <c r="W32" s="6">
        <f t="shared" si="15"/>
        <v>115</v>
      </c>
      <c r="X32" s="6">
        <f>SUM(X33:X36)</f>
        <v>714</v>
      </c>
      <c r="Y32" s="6">
        <f t="shared" si="15"/>
        <v>114</v>
      </c>
      <c r="Z32" s="6">
        <f t="shared" si="15"/>
        <v>115</v>
      </c>
      <c r="AA32" s="6">
        <f t="shared" si="15"/>
        <v>574</v>
      </c>
      <c r="AB32" s="6">
        <f t="shared" si="15"/>
        <v>609</v>
      </c>
      <c r="AC32" s="6">
        <f>SUM(AC33:AC36)</f>
        <v>1412</v>
      </c>
      <c r="AD32" s="6">
        <f t="shared" si="15"/>
        <v>608</v>
      </c>
      <c r="AE32" s="6">
        <f t="shared" si="15"/>
        <v>582</v>
      </c>
      <c r="AF32" s="6">
        <f t="shared" si="15"/>
        <v>504</v>
      </c>
      <c r="AG32" s="6">
        <f t="shared" si="15"/>
        <v>421</v>
      </c>
      <c r="AH32" s="6">
        <f t="shared" si="15"/>
        <v>350</v>
      </c>
      <c r="AI32" s="6">
        <f t="shared" si="15"/>
        <v>299</v>
      </c>
      <c r="AJ32" s="6">
        <f>SUM(AJ33:AJ36)</f>
        <v>2764</v>
      </c>
      <c r="AK32" s="6">
        <f t="shared" si="15"/>
        <v>255</v>
      </c>
      <c r="AL32" s="6">
        <f t="shared" si="15"/>
        <v>160</v>
      </c>
      <c r="AM32" s="6">
        <f t="shared" si="15"/>
        <v>134</v>
      </c>
      <c r="AN32" s="6">
        <f t="shared" si="15"/>
        <v>93</v>
      </c>
      <c r="AO32" s="6">
        <f t="shared" si="15"/>
        <v>62</v>
      </c>
      <c r="AP32" s="6">
        <f t="shared" si="15"/>
        <v>704</v>
      </c>
      <c r="AQ32" s="6">
        <f t="shared" si="15"/>
        <v>292</v>
      </c>
      <c r="AR32" s="6">
        <f t="shared" si="15"/>
        <v>278</v>
      </c>
      <c r="AS32" s="6">
        <f t="shared" si="15"/>
        <v>1397</v>
      </c>
      <c r="AT32" s="6">
        <f t="shared" si="15"/>
        <v>1967</v>
      </c>
      <c r="AU32" s="6">
        <f t="shared" si="15"/>
        <v>125</v>
      </c>
      <c r="AV32" s="6">
        <f t="shared" si="15"/>
        <v>101</v>
      </c>
    </row>
    <row r="33" spans="1:48" ht="14.25" customHeight="1">
      <c r="A33" s="7" t="s">
        <v>31</v>
      </c>
      <c r="B33" s="23">
        <f t="shared" si="3"/>
        <v>2986</v>
      </c>
      <c r="C33" s="14">
        <v>3</v>
      </c>
      <c r="D33" s="14">
        <v>39</v>
      </c>
      <c r="E33" s="13">
        <f>SUM(C33:D33)</f>
        <v>42</v>
      </c>
      <c r="F33" s="14">
        <v>45</v>
      </c>
      <c r="G33" s="14">
        <v>46</v>
      </c>
      <c r="H33" s="14">
        <v>48</v>
      </c>
      <c r="I33" s="14">
        <v>49</v>
      </c>
      <c r="J33" s="14">
        <v>50</v>
      </c>
      <c r="K33" s="14">
        <v>51</v>
      </c>
      <c r="L33" s="14">
        <v>50</v>
      </c>
      <c r="M33" s="14">
        <v>51</v>
      </c>
      <c r="N33" s="14">
        <v>51</v>
      </c>
      <c r="O33" s="14">
        <v>53</v>
      </c>
      <c r="P33" s="14">
        <v>52</v>
      </c>
      <c r="Q33" s="15">
        <f>SUM(E33:P33)</f>
        <v>588</v>
      </c>
      <c r="R33" s="14">
        <v>53</v>
      </c>
      <c r="S33" s="14">
        <v>51</v>
      </c>
      <c r="T33" s="14">
        <v>51</v>
      </c>
      <c r="U33" s="14">
        <v>51</v>
      </c>
      <c r="V33" s="14">
        <v>48</v>
      </c>
      <c r="W33" s="14">
        <v>49</v>
      </c>
      <c r="X33" s="15">
        <f>SUM(R33:W33)</f>
        <v>303</v>
      </c>
      <c r="Y33" s="14">
        <v>49</v>
      </c>
      <c r="Z33" s="14">
        <v>50</v>
      </c>
      <c r="AA33" s="14">
        <v>247</v>
      </c>
      <c r="AB33" s="14">
        <v>262</v>
      </c>
      <c r="AC33" s="15">
        <f>SUM(Y33:AB33)</f>
        <v>608</v>
      </c>
      <c r="AD33" s="14">
        <v>261</v>
      </c>
      <c r="AE33" s="14">
        <v>250</v>
      </c>
      <c r="AF33" s="14">
        <v>217</v>
      </c>
      <c r="AG33" s="14">
        <v>181</v>
      </c>
      <c r="AH33" s="14">
        <v>151</v>
      </c>
      <c r="AI33" s="14">
        <v>128</v>
      </c>
      <c r="AJ33" s="15">
        <f>SUM(AD33:AI33)</f>
        <v>1188</v>
      </c>
      <c r="AK33" s="14">
        <v>109</v>
      </c>
      <c r="AL33" s="14">
        <v>67</v>
      </c>
      <c r="AM33" s="14">
        <v>58</v>
      </c>
      <c r="AN33" s="14">
        <v>39</v>
      </c>
      <c r="AO33" s="14">
        <v>26</v>
      </c>
      <c r="AP33" s="13">
        <f>SUM(AK33:AO33)</f>
        <v>299</v>
      </c>
      <c r="AQ33" s="14">
        <v>125</v>
      </c>
      <c r="AR33" s="14">
        <v>118</v>
      </c>
      <c r="AS33" s="14">
        <v>595</v>
      </c>
      <c r="AT33" s="15">
        <f t="shared" si="5"/>
        <v>838</v>
      </c>
      <c r="AU33" s="15">
        <v>52</v>
      </c>
      <c r="AV33" s="15">
        <v>42</v>
      </c>
    </row>
    <row r="34" spans="1:48" ht="14.25" customHeight="1">
      <c r="A34" s="7" t="s">
        <v>32</v>
      </c>
      <c r="B34" s="23">
        <f t="shared" si="3"/>
        <v>1451</v>
      </c>
      <c r="C34" s="14">
        <v>2</v>
      </c>
      <c r="D34" s="14">
        <v>18</v>
      </c>
      <c r="E34" s="13">
        <f>SUM(C34:D34)</f>
        <v>20</v>
      </c>
      <c r="F34" s="14">
        <v>21</v>
      </c>
      <c r="G34" s="14">
        <v>23</v>
      </c>
      <c r="H34" s="14">
        <v>23</v>
      </c>
      <c r="I34" s="14">
        <v>22</v>
      </c>
      <c r="J34" s="14">
        <v>24</v>
      </c>
      <c r="K34" s="14">
        <v>25</v>
      </c>
      <c r="L34" s="14">
        <v>26</v>
      </c>
      <c r="M34" s="14">
        <v>25</v>
      </c>
      <c r="N34" s="14">
        <v>26</v>
      </c>
      <c r="O34" s="14">
        <v>25</v>
      </c>
      <c r="P34" s="14">
        <v>26</v>
      </c>
      <c r="Q34" s="15">
        <f>SUM(E34:P34)</f>
        <v>286</v>
      </c>
      <c r="R34" s="14">
        <v>25</v>
      </c>
      <c r="S34" s="14">
        <v>26</v>
      </c>
      <c r="T34" s="14">
        <v>25</v>
      </c>
      <c r="U34" s="14">
        <v>23</v>
      </c>
      <c r="V34" s="14">
        <v>25</v>
      </c>
      <c r="W34" s="14">
        <v>23</v>
      </c>
      <c r="X34" s="15">
        <f>SUM(R34:W34)</f>
        <v>147</v>
      </c>
      <c r="Y34" s="14">
        <v>22</v>
      </c>
      <c r="Z34" s="14">
        <v>23</v>
      </c>
      <c r="AA34" s="14">
        <v>121</v>
      </c>
      <c r="AB34" s="14">
        <v>128</v>
      </c>
      <c r="AC34" s="15">
        <f>SUM(Y34:AB34)</f>
        <v>294</v>
      </c>
      <c r="AD34" s="14">
        <v>128</v>
      </c>
      <c r="AE34" s="14">
        <v>122</v>
      </c>
      <c r="AF34" s="14">
        <v>105</v>
      </c>
      <c r="AG34" s="14">
        <v>88</v>
      </c>
      <c r="AH34" s="14">
        <v>73</v>
      </c>
      <c r="AI34" s="14">
        <v>63</v>
      </c>
      <c r="AJ34" s="15">
        <f>SUM(AD34:AI34)</f>
        <v>579</v>
      </c>
      <c r="AK34" s="14">
        <v>52</v>
      </c>
      <c r="AL34" s="14">
        <v>33</v>
      </c>
      <c r="AM34" s="14">
        <v>27</v>
      </c>
      <c r="AN34" s="14">
        <v>19</v>
      </c>
      <c r="AO34" s="14">
        <v>14</v>
      </c>
      <c r="AP34" s="13">
        <f>SUM(AK34:AO34)</f>
        <v>145</v>
      </c>
      <c r="AQ34" s="14">
        <v>60</v>
      </c>
      <c r="AR34" s="14">
        <v>57</v>
      </c>
      <c r="AS34" s="14">
        <v>288</v>
      </c>
      <c r="AT34" s="15">
        <f t="shared" si="5"/>
        <v>405</v>
      </c>
      <c r="AU34" s="15">
        <v>27</v>
      </c>
      <c r="AV34" s="15">
        <v>21</v>
      </c>
    </row>
    <row r="35" spans="1:48" ht="14.25" customHeight="1">
      <c r="A35" s="7" t="s">
        <v>33</v>
      </c>
      <c r="B35" s="23">
        <f t="shared" si="3"/>
        <v>2098</v>
      </c>
      <c r="C35" s="14">
        <v>2</v>
      </c>
      <c r="D35" s="14">
        <v>27</v>
      </c>
      <c r="E35" s="13">
        <f>SUM(C35:D35)</f>
        <v>29</v>
      </c>
      <c r="F35" s="14">
        <v>31</v>
      </c>
      <c r="G35" s="14">
        <v>32</v>
      </c>
      <c r="H35" s="14">
        <v>32</v>
      </c>
      <c r="I35" s="14">
        <v>35</v>
      </c>
      <c r="J35" s="14">
        <v>35</v>
      </c>
      <c r="K35" s="14">
        <v>35</v>
      </c>
      <c r="L35" s="14">
        <v>36</v>
      </c>
      <c r="M35" s="14">
        <v>38</v>
      </c>
      <c r="N35" s="14">
        <v>37</v>
      </c>
      <c r="O35" s="14">
        <v>37</v>
      </c>
      <c r="P35" s="14">
        <v>38</v>
      </c>
      <c r="Q35" s="15">
        <f>SUM(E35:P35)</f>
        <v>415</v>
      </c>
      <c r="R35" s="14">
        <v>37</v>
      </c>
      <c r="S35" s="14">
        <v>37</v>
      </c>
      <c r="T35" s="14">
        <v>36</v>
      </c>
      <c r="U35" s="14">
        <v>36</v>
      </c>
      <c r="V35" s="14">
        <v>35</v>
      </c>
      <c r="W35" s="14">
        <v>35</v>
      </c>
      <c r="X35" s="15">
        <f>SUM(R35:W35)</f>
        <v>216</v>
      </c>
      <c r="Y35" s="14">
        <v>35</v>
      </c>
      <c r="Z35" s="14">
        <v>34</v>
      </c>
      <c r="AA35" s="14">
        <v>172</v>
      </c>
      <c r="AB35" s="14">
        <v>182</v>
      </c>
      <c r="AC35" s="15">
        <f>SUM(Y35:AB35)</f>
        <v>423</v>
      </c>
      <c r="AD35" s="14">
        <v>183</v>
      </c>
      <c r="AE35" s="14">
        <v>174</v>
      </c>
      <c r="AF35" s="14">
        <v>152</v>
      </c>
      <c r="AG35" s="14">
        <v>125</v>
      </c>
      <c r="AH35" s="14">
        <v>105</v>
      </c>
      <c r="AI35" s="14">
        <v>90</v>
      </c>
      <c r="AJ35" s="15">
        <f>SUM(AD35:AI35)</f>
        <v>829</v>
      </c>
      <c r="AK35" s="14">
        <v>77</v>
      </c>
      <c r="AL35" s="14">
        <v>50</v>
      </c>
      <c r="AM35" s="14">
        <v>41</v>
      </c>
      <c r="AN35" s="14">
        <v>29</v>
      </c>
      <c r="AO35" s="14">
        <v>18</v>
      </c>
      <c r="AP35" s="13">
        <f>SUM(AK35:AO35)</f>
        <v>215</v>
      </c>
      <c r="AQ35" s="14">
        <v>88</v>
      </c>
      <c r="AR35" s="14">
        <v>84</v>
      </c>
      <c r="AS35" s="14">
        <v>422</v>
      </c>
      <c r="AT35" s="15">
        <f t="shared" si="5"/>
        <v>594</v>
      </c>
      <c r="AU35" s="15">
        <v>38</v>
      </c>
      <c r="AV35" s="15">
        <v>31</v>
      </c>
    </row>
    <row r="36" spans="1:48" ht="14.25" customHeight="1">
      <c r="A36" s="7" t="s">
        <v>34</v>
      </c>
      <c r="B36" s="23">
        <f t="shared" si="3"/>
        <v>442</v>
      </c>
      <c r="C36" s="14">
        <v>1</v>
      </c>
      <c r="D36" s="14">
        <v>7</v>
      </c>
      <c r="E36" s="13">
        <f>SUM(C36:D36)</f>
        <v>8</v>
      </c>
      <c r="F36" s="14">
        <v>7</v>
      </c>
      <c r="G36" s="14">
        <v>7</v>
      </c>
      <c r="H36" s="14">
        <v>8</v>
      </c>
      <c r="I36" s="14">
        <v>8</v>
      </c>
      <c r="J36" s="14">
        <v>8</v>
      </c>
      <c r="K36" s="14">
        <v>8</v>
      </c>
      <c r="L36" s="14">
        <v>8</v>
      </c>
      <c r="M36" s="14">
        <v>8</v>
      </c>
      <c r="N36" s="14">
        <v>8</v>
      </c>
      <c r="O36" s="14">
        <v>8</v>
      </c>
      <c r="P36" s="14">
        <v>8</v>
      </c>
      <c r="Q36" s="15">
        <f>SUM(E36:P36)</f>
        <v>94</v>
      </c>
      <c r="R36" s="14">
        <v>8</v>
      </c>
      <c r="S36" s="14">
        <v>8</v>
      </c>
      <c r="T36" s="14">
        <v>8</v>
      </c>
      <c r="U36" s="14">
        <v>8</v>
      </c>
      <c r="V36" s="14">
        <v>8</v>
      </c>
      <c r="W36" s="14">
        <v>8</v>
      </c>
      <c r="X36" s="15">
        <f>SUM(R36:W36)</f>
        <v>48</v>
      </c>
      <c r="Y36" s="14">
        <v>8</v>
      </c>
      <c r="Z36" s="14">
        <v>8</v>
      </c>
      <c r="AA36" s="14">
        <v>34</v>
      </c>
      <c r="AB36" s="14">
        <v>37</v>
      </c>
      <c r="AC36" s="15">
        <f>SUM(Y36:AB36)</f>
        <v>87</v>
      </c>
      <c r="AD36" s="14">
        <v>36</v>
      </c>
      <c r="AE36" s="14">
        <v>36</v>
      </c>
      <c r="AF36" s="14">
        <v>30</v>
      </c>
      <c r="AG36" s="14">
        <v>27</v>
      </c>
      <c r="AH36" s="14">
        <v>21</v>
      </c>
      <c r="AI36" s="14">
        <v>18</v>
      </c>
      <c r="AJ36" s="15">
        <f>SUM(AD36:AI36)</f>
        <v>168</v>
      </c>
      <c r="AK36" s="14">
        <v>17</v>
      </c>
      <c r="AL36" s="14">
        <v>10</v>
      </c>
      <c r="AM36" s="14">
        <v>8</v>
      </c>
      <c r="AN36" s="14">
        <v>6</v>
      </c>
      <c r="AO36" s="14">
        <v>4</v>
      </c>
      <c r="AP36" s="13">
        <f>SUM(AK36:AO36)</f>
        <v>45</v>
      </c>
      <c r="AQ36" s="14">
        <v>19</v>
      </c>
      <c r="AR36" s="14">
        <v>19</v>
      </c>
      <c r="AS36" s="14">
        <v>92</v>
      </c>
      <c r="AT36" s="15">
        <f t="shared" si="5"/>
        <v>130</v>
      </c>
      <c r="AU36" s="15">
        <v>8</v>
      </c>
      <c r="AV36" s="15">
        <v>7</v>
      </c>
    </row>
    <row r="37" spans="1:48" ht="14.25" customHeight="1">
      <c r="A37" s="35" t="s">
        <v>35</v>
      </c>
      <c r="B37" s="37">
        <f>B38+B43+B47</f>
        <v>19428</v>
      </c>
      <c r="C37" s="36">
        <f aca="true" t="shared" si="16" ref="C37:AV37">+C38+C43+C47</f>
        <v>28</v>
      </c>
      <c r="D37" s="36">
        <f t="shared" si="16"/>
        <v>326</v>
      </c>
      <c r="E37" s="36">
        <f t="shared" si="16"/>
        <v>354</v>
      </c>
      <c r="F37" s="36">
        <f t="shared" si="16"/>
        <v>352</v>
      </c>
      <c r="G37" s="36">
        <f t="shared" si="16"/>
        <v>352</v>
      </c>
      <c r="H37" s="36">
        <f t="shared" si="16"/>
        <v>350</v>
      </c>
      <c r="I37" s="36">
        <f t="shared" si="16"/>
        <v>348</v>
      </c>
      <c r="J37" s="36">
        <f t="shared" si="16"/>
        <v>350</v>
      </c>
      <c r="K37" s="36">
        <f t="shared" si="16"/>
        <v>348</v>
      </c>
      <c r="L37" s="36">
        <f t="shared" si="16"/>
        <v>349</v>
      </c>
      <c r="M37" s="36">
        <f t="shared" si="16"/>
        <v>348</v>
      </c>
      <c r="N37" s="36">
        <f t="shared" si="16"/>
        <v>346</v>
      </c>
      <c r="O37" s="36">
        <f t="shared" si="16"/>
        <v>347</v>
      </c>
      <c r="P37" s="36">
        <f t="shared" si="16"/>
        <v>347</v>
      </c>
      <c r="Q37" s="36">
        <f>+Q38+Q43+Q47</f>
        <v>4191</v>
      </c>
      <c r="R37" s="36">
        <f t="shared" si="16"/>
        <v>345</v>
      </c>
      <c r="S37" s="36">
        <f t="shared" si="16"/>
        <v>339</v>
      </c>
      <c r="T37" s="36">
        <f t="shared" si="16"/>
        <v>329</v>
      </c>
      <c r="U37" s="36">
        <f t="shared" si="16"/>
        <v>321</v>
      </c>
      <c r="V37" s="36">
        <f t="shared" si="16"/>
        <v>313</v>
      </c>
      <c r="W37" s="36">
        <f t="shared" si="16"/>
        <v>310</v>
      </c>
      <c r="X37" s="36">
        <f>+X38+X43+X47</f>
        <v>1957</v>
      </c>
      <c r="Y37" s="36">
        <f t="shared" si="16"/>
        <v>311</v>
      </c>
      <c r="Z37" s="36">
        <f t="shared" si="16"/>
        <v>319</v>
      </c>
      <c r="AA37" s="36">
        <f t="shared" si="16"/>
        <v>1693</v>
      </c>
      <c r="AB37" s="36">
        <f t="shared" si="16"/>
        <v>1843</v>
      </c>
      <c r="AC37" s="36">
        <f>+AC38+AC43+AC47</f>
        <v>4166</v>
      </c>
      <c r="AD37" s="36">
        <f t="shared" si="16"/>
        <v>1830</v>
      </c>
      <c r="AE37" s="36">
        <f t="shared" si="16"/>
        <v>1602</v>
      </c>
      <c r="AF37" s="36">
        <f t="shared" si="16"/>
        <v>1303</v>
      </c>
      <c r="AG37" s="36">
        <f t="shared" si="16"/>
        <v>1168</v>
      </c>
      <c r="AH37" s="36">
        <f t="shared" si="16"/>
        <v>920</v>
      </c>
      <c r="AI37" s="36">
        <f t="shared" si="16"/>
        <v>720</v>
      </c>
      <c r="AJ37" s="36">
        <f>+AJ38+AJ43+AJ47</f>
        <v>7543</v>
      </c>
      <c r="AK37" s="36">
        <f t="shared" si="16"/>
        <v>541</v>
      </c>
      <c r="AL37" s="36">
        <f t="shared" si="16"/>
        <v>374</v>
      </c>
      <c r="AM37" s="36">
        <f t="shared" si="16"/>
        <v>278</v>
      </c>
      <c r="AN37" s="36">
        <f t="shared" si="16"/>
        <v>206</v>
      </c>
      <c r="AO37" s="36">
        <f t="shared" si="16"/>
        <v>172</v>
      </c>
      <c r="AP37" s="36">
        <f t="shared" si="16"/>
        <v>1571</v>
      </c>
      <c r="AQ37" s="36">
        <f t="shared" si="16"/>
        <v>814</v>
      </c>
      <c r="AR37" s="36">
        <f t="shared" si="16"/>
        <v>738</v>
      </c>
      <c r="AS37" s="36">
        <f t="shared" si="16"/>
        <v>3999</v>
      </c>
      <c r="AT37" s="36">
        <f>+AT38+AT43+AT47</f>
        <v>5551</v>
      </c>
      <c r="AU37" s="36">
        <f t="shared" si="16"/>
        <v>446</v>
      </c>
      <c r="AV37" s="36">
        <f t="shared" si="16"/>
        <v>360</v>
      </c>
    </row>
    <row r="38" spans="1:48" ht="14.25" customHeight="1">
      <c r="A38" s="5" t="s">
        <v>36</v>
      </c>
      <c r="B38" s="27">
        <f>SUM(B39:B42)</f>
        <v>11963</v>
      </c>
      <c r="C38" s="6">
        <v>17</v>
      </c>
      <c r="D38" s="6">
        <v>198</v>
      </c>
      <c r="E38" s="6">
        <v>215</v>
      </c>
      <c r="F38" s="6">
        <f aca="true" t="shared" si="17" ref="F38:AV38">SUM(F39:F42)</f>
        <v>217</v>
      </c>
      <c r="G38" s="6">
        <f t="shared" si="17"/>
        <v>219</v>
      </c>
      <c r="H38" s="6">
        <f t="shared" si="17"/>
        <v>219</v>
      </c>
      <c r="I38" s="6">
        <f t="shared" si="17"/>
        <v>220</v>
      </c>
      <c r="J38" s="6">
        <f t="shared" si="17"/>
        <v>220</v>
      </c>
      <c r="K38" s="6">
        <f t="shared" si="17"/>
        <v>219</v>
      </c>
      <c r="L38" s="6">
        <f t="shared" si="17"/>
        <v>219</v>
      </c>
      <c r="M38" s="6">
        <f t="shared" si="17"/>
        <v>217</v>
      </c>
      <c r="N38" s="6">
        <f t="shared" si="17"/>
        <v>216</v>
      </c>
      <c r="O38" s="6">
        <f t="shared" si="17"/>
        <v>215</v>
      </c>
      <c r="P38" s="6">
        <f t="shared" si="17"/>
        <v>213</v>
      </c>
      <c r="Q38" s="6">
        <f>SUM(Q39:Q42)</f>
        <v>2609</v>
      </c>
      <c r="R38" s="6">
        <f t="shared" si="17"/>
        <v>211</v>
      </c>
      <c r="S38" s="6">
        <f t="shared" si="17"/>
        <v>209</v>
      </c>
      <c r="T38" s="6">
        <f t="shared" si="17"/>
        <v>206</v>
      </c>
      <c r="U38" s="6">
        <f t="shared" si="17"/>
        <v>203</v>
      </c>
      <c r="V38" s="6">
        <f t="shared" si="17"/>
        <v>201</v>
      </c>
      <c r="W38" s="6">
        <f t="shared" si="17"/>
        <v>200</v>
      </c>
      <c r="X38" s="6">
        <f>SUM(X39:X42)</f>
        <v>1230</v>
      </c>
      <c r="Y38" s="6">
        <f t="shared" si="17"/>
        <v>201</v>
      </c>
      <c r="Z38" s="6">
        <f t="shared" si="17"/>
        <v>204</v>
      </c>
      <c r="AA38" s="6">
        <f t="shared" si="17"/>
        <v>1061</v>
      </c>
      <c r="AB38" s="6">
        <f t="shared" si="17"/>
        <v>1115</v>
      </c>
      <c r="AC38" s="6">
        <f>SUM(AC39:AC42)</f>
        <v>2581</v>
      </c>
      <c r="AD38" s="6">
        <f t="shared" si="17"/>
        <v>1079</v>
      </c>
      <c r="AE38" s="6">
        <f t="shared" si="17"/>
        <v>988</v>
      </c>
      <c r="AF38" s="6">
        <f t="shared" si="17"/>
        <v>826</v>
      </c>
      <c r="AG38" s="6">
        <f t="shared" si="17"/>
        <v>744</v>
      </c>
      <c r="AH38" s="6">
        <f t="shared" si="17"/>
        <v>565</v>
      </c>
      <c r="AI38" s="6">
        <f t="shared" si="17"/>
        <v>447</v>
      </c>
      <c r="AJ38" s="6">
        <f>SUM(AJ39:AJ42)</f>
        <v>4649</v>
      </c>
      <c r="AK38" s="6">
        <f t="shared" si="17"/>
        <v>325</v>
      </c>
      <c r="AL38" s="6">
        <f t="shared" si="17"/>
        <v>223</v>
      </c>
      <c r="AM38" s="6">
        <f t="shared" si="17"/>
        <v>134</v>
      </c>
      <c r="AN38" s="6">
        <f t="shared" si="17"/>
        <v>111</v>
      </c>
      <c r="AO38" s="6">
        <f t="shared" si="17"/>
        <v>101</v>
      </c>
      <c r="AP38" s="6">
        <f t="shared" si="17"/>
        <v>894</v>
      </c>
      <c r="AQ38" s="6">
        <f t="shared" si="17"/>
        <v>517</v>
      </c>
      <c r="AR38" s="6">
        <f t="shared" si="17"/>
        <v>466</v>
      </c>
      <c r="AS38" s="6">
        <f t="shared" si="17"/>
        <v>2503</v>
      </c>
      <c r="AT38" s="6">
        <f>SUM(AT39:AT42)</f>
        <v>3486</v>
      </c>
      <c r="AU38" s="6">
        <f t="shared" si="17"/>
        <v>270</v>
      </c>
      <c r="AV38" s="6">
        <f t="shared" si="17"/>
        <v>218</v>
      </c>
    </row>
    <row r="39" spans="1:48" ht="14.25" customHeight="1">
      <c r="A39" s="7" t="s">
        <v>37</v>
      </c>
      <c r="B39" s="23">
        <f>Q39+X39+AC39+AJ39+AP39</f>
        <v>6616</v>
      </c>
      <c r="C39" s="14">
        <v>10</v>
      </c>
      <c r="D39" s="14">
        <v>125</v>
      </c>
      <c r="E39" s="13">
        <f>SUM(C39:D39)</f>
        <v>135</v>
      </c>
      <c r="F39" s="14">
        <v>134</v>
      </c>
      <c r="G39" s="14">
        <v>137</v>
      </c>
      <c r="H39" s="14">
        <v>137</v>
      </c>
      <c r="I39" s="14">
        <v>137</v>
      </c>
      <c r="J39" s="14">
        <v>138</v>
      </c>
      <c r="K39" s="14">
        <v>137</v>
      </c>
      <c r="L39" s="14">
        <v>136</v>
      </c>
      <c r="M39" s="14">
        <v>135</v>
      </c>
      <c r="N39" s="14">
        <v>134</v>
      </c>
      <c r="O39" s="14">
        <v>135</v>
      </c>
      <c r="P39" s="14">
        <v>132</v>
      </c>
      <c r="Q39" s="15">
        <f>SUM(E39:P39)</f>
        <v>1627</v>
      </c>
      <c r="R39" s="14">
        <v>131</v>
      </c>
      <c r="S39" s="14">
        <v>131</v>
      </c>
      <c r="T39" s="14">
        <v>129</v>
      </c>
      <c r="U39" s="14">
        <v>128</v>
      </c>
      <c r="V39" s="14">
        <v>125</v>
      </c>
      <c r="W39" s="14">
        <v>125</v>
      </c>
      <c r="X39" s="15">
        <f>SUM(R39:W39)</f>
        <v>769</v>
      </c>
      <c r="Y39" s="14">
        <v>125</v>
      </c>
      <c r="Z39" s="14">
        <v>125</v>
      </c>
      <c r="AA39" s="14">
        <v>531</v>
      </c>
      <c r="AB39" s="14">
        <v>559</v>
      </c>
      <c r="AC39" s="15">
        <f>SUM(Y39:AB39)</f>
        <v>1340</v>
      </c>
      <c r="AD39" s="14">
        <v>571</v>
      </c>
      <c r="AE39" s="14">
        <v>474</v>
      </c>
      <c r="AF39" s="14">
        <v>404</v>
      </c>
      <c r="AG39" s="14">
        <v>349</v>
      </c>
      <c r="AH39" s="14">
        <v>288</v>
      </c>
      <c r="AI39" s="14">
        <v>237</v>
      </c>
      <c r="AJ39" s="15">
        <f>SUM(AD39:AI39)</f>
        <v>2323</v>
      </c>
      <c r="AK39" s="14">
        <v>203</v>
      </c>
      <c r="AL39" s="14">
        <v>139</v>
      </c>
      <c r="AM39" s="14">
        <v>83</v>
      </c>
      <c r="AN39" s="14">
        <v>69</v>
      </c>
      <c r="AO39" s="14">
        <v>63</v>
      </c>
      <c r="AP39" s="13">
        <f>SUM(AK39:AO39)</f>
        <v>557</v>
      </c>
      <c r="AQ39" s="14">
        <v>323</v>
      </c>
      <c r="AR39" s="14">
        <v>291</v>
      </c>
      <c r="AS39" s="14">
        <v>1562</v>
      </c>
      <c r="AT39" s="15">
        <f aca="true" t="shared" si="18" ref="AT39:AT50">SUM(AQ39:AS39)</f>
        <v>2176</v>
      </c>
      <c r="AU39" s="15">
        <v>168</v>
      </c>
      <c r="AV39" s="15">
        <v>136</v>
      </c>
    </row>
    <row r="40" spans="1:48" ht="14.25" customHeight="1">
      <c r="A40" s="7" t="s">
        <v>38</v>
      </c>
      <c r="B40" s="23">
        <f t="shared" si="3"/>
        <v>1351</v>
      </c>
      <c r="C40" s="14">
        <v>3</v>
      </c>
      <c r="D40" s="14">
        <v>29</v>
      </c>
      <c r="E40" s="13">
        <f>SUM(C40:D40)</f>
        <v>32</v>
      </c>
      <c r="F40" s="14">
        <v>34</v>
      </c>
      <c r="G40" s="14">
        <v>33</v>
      </c>
      <c r="H40" s="14">
        <v>33</v>
      </c>
      <c r="I40" s="14">
        <v>34</v>
      </c>
      <c r="J40" s="14">
        <v>33</v>
      </c>
      <c r="K40" s="14">
        <v>33</v>
      </c>
      <c r="L40" s="14">
        <v>32</v>
      </c>
      <c r="M40" s="14">
        <v>32</v>
      </c>
      <c r="N40" s="14">
        <v>33</v>
      </c>
      <c r="O40" s="14">
        <v>32</v>
      </c>
      <c r="P40" s="14">
        <v>34</v>
      </c>
      <c r="Q40" s="15">
        <f>SUM(E40:P40)</f>
        <v>395</v>
      </c>
      <c r="R40" s="14">
        <v>31</v>
      </c>
      <c r="S40" s="14">
        <v>31</v>
      </c>
      <c r="T40" s="14">
        <v>32</v>
      </c>
      <c r="U40" s="14">
        <v>30</v>
      </c>
      <c r="V40" s="14">
        <v>30</v>
      </c>
      <c r="W40" s="14">
        <v>30</v>
      </c>
      <c r="X40" s="15">
        <f>SUM(R40:W40)</f>
        <v>184</v>
      </c>
      <c r="Y40" s="14">
        <v>31</v>
      </c>
      <c r="Z40" s="14">
        <v>33</v>
      </c>
      <c r="AA40" s="14">
        <v>96</v>
      </c>
      <c r="AB40" s="14">
        <v>88</v>
      </c>
      <c r="AC40" s="15">
        <f>SUM(Y40:AB40)</f>
        <v>248</v>
      </c>
      <c r="AD40" s="14">
        <v>76</v>
      </c>
      <c r="AE40" s="14">
        <v>78</v>
      </c>
      <c r="AF40" s="14">
        <v>66</v>
      </c>
      <c r="AG40" s="14">
        <v>75</v>
      </c>
      <c r="AH40" s="14">
        <v>51</v>
      </c>
      <c r="AI40" s="14">
        <v>41</v>
      </c>
      <c r="AJ40" s="15">
        <f>SUM(AD40:AI40)</f>
        <v>387</v>
      </c>
      <c r="AK40" s="14">
        <v>49</v>
      </c>
      <c r="AL40" s="14">
        <v>33</v>
      </c>
      <c r="AM40" s="14">
        <v>21</v>
      </c>
      <c r="AN40" s="14">
        <v>18</v>
      </c>
      <c r="AO40" s="14">
        <v>16</v>
      </c>
      <c r="AP40" s="13">
        <f>SUM(AK40:AO40)</f>
        <v>137</v>
      </c>
      <c r="AQ40" s="14">
        <v>78</v>
      </c>
      <c r="AR40" s="14">
        <v>71</v>
      </c>
      <c r="AS40" s="14">
        <v>381</v>
      </c>
      <c r="AT40" s="15">
        <f t="shared" si="18"/>
        <v>530</v>
      </c>
      <c r="AU40" s="15">
        <v>41</v>
      </c>
      <c r="AV40" s="15">
        <v>33</v>
      </c>
    </row>
    <row r="41" spans="1:48" ht="14.25" customHeight="1">
      <c r="A41" s="7" t="s">
        <v>39</v>
      </c>
      <c r="B41" s="23">
        <f t="shared" si="3"/>
        <v>1353</v>
      </c>
      <c r="C41" s="14">
        <v>1</v>
      </c>
      <c r="D41" s="14">
        <v>13</v>
      </c>
      <c r="E41" s="13">
        <f>SUM(C41:D41)</f>
        <v>14</v>
      </c>
      <c r="F41" s="14">
        <v>14</v>
      </c>
      <c r="G41" s="14">
        <v>14</v>
      </c>
      <c r="H41" s="14">
        <v>14</v>
      </c>
      <c r="I41" s="14">
        <v>14</v>
      </c>
      <c r="J41" s="14">
        <v>14</v>
      </c>
      <c r="K41" s="14">
        <v>14</v>
      </c>
      <c r="L41" s="14">
        <v>15</v>
      </c>
      <c r="M41" s="14">
        <v>14</v>
      </c>
      <c r="N41" s="14">
        <v>14</v>
      </c>
      <c r="O41" s="14">
        <v>14</v>
      </c>
      <c r="P41" s="14">
        <v>14</v>
      </c>
      <c r="Q41" s="15">
        <f>SUM(E41:P41)</f>
        <v>169</v>
      </c>
      <c r="R41" s="14">
        <v>14</v>
      </c>
      <c r="S41" s="14">
        <v>13</v>
      </c>
      <c r="T41" s="14">
        <v>13</v>
      </c>
      <c r="U41" s="14">
        <v>13</v>
      </c>
      <c r="V41" s="14">
        <v>13</v>
      </c>
      <c r="W41" s="14">
        <v>14</v>
      </c>
      <c r="X41" s="15">
        <f>SUM(R41:W41)</f>
        <v>80</v>
      </c>
      <c r="Y41" s="14">
        <v>13</v>
      </c>
      <c r="Z41" s="14">
        <v>13</v>
      </c>
      <c r="AA41" s="14">
        <v>169</v>
      </c>
      <c r="AB41" s="14">
        <v>179</v>
      </c>
      <c r="AC41" s="15">
        <f>SUM(Y41:AB41)</f>
        <v>374</v>
      </c>
      <c r="AD41" s="14">
        <v>162</v>
      </c>
      <c r="AE41" s="14">
        <v>119</v>
      </c>
      <c r="AF41" s="14">
        <v>108</v>
      </c>
      <c r="AG41" s="14">
        <v>105</v>
      </c>
      <c r="AH41" s="14">
        <v>108</v>
      </c>
      <c r="AI41" s="14">
        <v>71</v>
      </c>
      <c r="AJ41" s="15">
        <f>SUM(AD41:AI41)</f>
        <v>673</v>
      </c>
      <c r="AK41" s="14">
        <v>21</v>
      </c>
      <c r="AL41" s="14">
        <v>15</v>
      </c>
      <c r="AM41" s="14">
        <v>8</v>
      </c>
      <c r="AN41" s="14">
        <v>7</v>
      </c>
      <c r="AO41" s="14">
        <v>6</v>
      </c>
      <c r="AP41" s="13">
        <f>SUM(AK41:AO41)</f>
        <v>57</v>
      </c>
      <c r="AQ41" s="14">
        <v>35</v>
      </c>
      <c r="AR41" s="14">
        <v>30</v>
      </c>
      <c r="AS41" s="14">
        <v>165</v>
      </c>
      <c r="AT41" s="15">
        <f t="shared" si="18"/>
        <v>230</v>
      </c>
      <c r="AU41" s="15">
        <v>18</v>
      </c>
      <c r="AV41" s="15">
        <v>14</v>
      </c>
    </row>
    <row r="42" spans="1:48" ht="14.25" customHeight="1">
      <c r="A42" s="7" t="s">
        <v>40</v>
      </c>
      <c r="B42" s="23">
        <f t="shared" si="3"/>
        <v>2643</v>
      </c>
      <c r="C42" s="14">
        <v>3</v>
      </c>
      <c r="D42" s="14">
        <v>31</v>
      </c>
      <c r="E42" s="13">
        <f>SUM(C42:D42)</f>
        <v>34</v>
      </c>
      <c r="F42" s="14">
        <v>35</v>
      </c>
      <c r="G42" s="14">
        <v>35</v>
      </c>
      <c r="H42" s="14">
        <v>35</v>
      </c>
      <c r="I42" s="14">
        <v>35</v>
      </c>
      <c r="J42" s="14">
        <v>35</v>
      </c>
      <c r="K42" s="14">
        <v>35</v>
      </c>
      <c r="L42" s="14">
        <v>36</v>
      </c>
      <c r="M42" s="14">
        <v>36</v>
      </c>
      <c r="N42" s="14">
        <v>35</v>
      </c>
      <c r="O42" s="14">
        <v>34</v>
      </c>
      <c r="P42" s="14">
        <v>33</v>
      </c>
      <c r="Q42" s="15">
        <f>SUM(E42:P42)</f>
        <v>418</v>
      </c>
      <c r="R42" s="14">
        <v>35</v>
      </c>
      <c r="S42" s="14">
        <v>34</v>
      </c>
      <c r="T42" s="14">
        <v>32</v>
      </c>
      <c r="U42" s="14">
        <v>32</v>
      </c>
      <c r="V42" s="14">
        <v>33</v>
      </c>
      <c r="W42" s="14">
        <v>31</v>
      </c>
      <c r="X42" s="15">
        <f>SUM(R42:W42)</f>
        <v>197</v>
      </c>
      <c r="Y42" s="14">
        <v>32</v>
      </c>
      <c r="Z42" s="14">
        <v>33</v>
      </c>
      <c r="AA42" s="14">
        <v>265</v>
      </c>
      <c r="AB42" s="14">
        <v>289</v>
      </c>
      <c r="AC42" s="15">
        <f>SUM(Y42:AB42)</f>
        <v>619</v>
      </c>
      <c r="AD42" s="14">
        <v>270</v>
      </c>
      <c r="AE42" s="14">
        <v>317</v>
      </c>
      <c r="AF42" s="14">
        <v>248</v>
      </c>
      <c r="AG42" s="14">
        <v>215</v>
      </c>
      <c r="AH42" s="14">
        <v>118</v>
      </c>
      <c r="AI42" s="14">
        <v>98</v>
      </c>
      <c r="AJ42" s="15">
        <f>SUM(AD42:AI42)</f>
        <v>1266</v>
      </c>
      <c r="AK42" s="14">
        <v>52</v>
      </c>
      <c r="AL42" s="14">
        <v>36</v>
      </c>
      <c r="AM42" s="14">
        <v>22</v>
      </c>
      <c r="AN42" s="23">
        <v>17</v>
      </c>
      <c r="AO42" s="14">
        <v>16</v>
      </c>
      <c r="AP42" s="13">
        <f>SUM(AK42:AO42)</f>
        <v>143</v>
      </c>
      <c r="AQ42" s="14">
        <v>81</v>
      </c>
      <c r="AR42" s="14">
        <v>74</v>
      </c>
      <c r="AS42" s="14">
        <v>395</v>
      </c>
      <c r="AT42" s="15">
        <f t="shared" si="18"/>
        <v>550</v>
      </c>
      <c r="AU42" s="15">
        <v>43</v>
      </c>
      <c r="AV42" s="15">
        <v>35</v>
      </c>
    </row>
    <row r="43" spans="1:48" ht="14.25" customHeight="1">
      <c r="A43" s="5" t="s">
        <v>41</v>
      </c>
      <c r="B43" s="27">
        <f>SUM(B44:B46)</f>
        <v>5281</v>
      </c>
      <c r="C43" s="10">
        <v>8</v>
      </c>
      <c r="D43" s="10">
        <v>99</v>
      </c>
      <c r="E43" s="10">
        <v>107</v>
      </c>
      <c r="F43" s="10">
        <f aca="true" t="shared" si="19" ref="F43:AV43">SUM(F44:F46)</f>
        <v>104</v>
      </c>
      <c r="G43" s="10">
        <f t="shared" si="19"/>
        <v>102</v>
      </c>
      <c r="H43" s="10">
        <f t="shared" si="19"/>
        <v>100</v>
      </c>
      <c r="I43" s="10">
        <f t="shared" si="19"/>
        <v>98</v>
      </c>
      <c r="J43" s="10">
        <f t="shared" si="19"/>
        <v>98</v>
      </c>
      <c r="K43" s="10">
        <f t="shared" si="19"/>
        <v>97</v>
      </c>
      <c r="L43" s="10">
        <f t="shared" si="19"/>
        <v>97</v>
      </c>
      <c r="M43" s="10">
        <f t="shared" si="19"/>
        <v>97</v>
      </c>
      <c r="N43" s="10">
        <f t="shared" si="19"/>
        <v>96</v>
      </c>
      <c r="O43" s="10">
        <f t="shared" si="19"/>
        <v>97</v>
      </c>
      <c r="P43" s="10">
        <f t="shared" si="19"/>
        <v>98</v>
      </c>
      <c r="Q43" s="10">
        <f>SUM(Q44:Q46)</f>
        <v>1191</v>
      </c>
      <c r="R43" s="10">
        <f t="shared" si="19"/>
        <v>98</v>
      </c>
      <c r="S43" s="10">
        <f t="shared" si="19"/>
        <v>95</v>
      </c>
      <c r="T43" s="10">
        <f t="shared" si="19"/>
        <v>91</v>
      </c>
      <c r="U43" s="10">
        <f t="shared" si="19"/>
        <v>88</v>
      </c>
      <c r="V43" s="10">
        <f t="shared" si="19"/>
        <v>85</v>
      </c>
      <c r="W43" s="10">
        <f t="shared" si="19"/>
        <v>84</v>
      </c>
      <c r="X43" s="10">
        <f>SUM(X44:X46)</f>
        <v>541</v>
      </c>
      <c r="Y43" s="10">
        <f t="shared" si="19"/>
        <v>85</v>
      </c>
      <c r="Z43" s="10">
        <f t="shared" si="19"/>
        <v>89</v>
      </c>
      <c r="AA43" s="10">
        <f t="shared" si="19"/>
        <v>494</v>
      </c>
      <c r="AB43" s="10">
        <f t="shared" si="19"/>
        <v>550</v>
      </c>
      <c r="AC43" s="10">
        <f>SUM(AC44:AC46)</f>
        <v>1218</v>
      </c>
      <c r="AD43" s="10">
        <f t="shared" si="19"/>
        <v>552</v>
      </c>
      <c r="AE43" s="10">
        <f t="shared" si="19"/>
        <v>424</v>
      </c>
      <c r="AF43" s="10">
        <f t="shared" si="19"/>
        <v>317</v>
      </c>
      <c r="AG43" s="10">
        <f t="shared" si="19"/>
        <v>288</v>
      </c>
      <c r="AH43" s="10">
        <f t="shared" si="19"/>
        <v>243</v>
      </c>
      <c r="AI43" s="10">
        <f t="shared" si="19"/>
        <v>167</v>
      </c>
      <c r="AJ43" s="10">
        <f>SUM(AJ44:AJ46)</f>
        <v>1991</v>
      </c>
      <c r="AK43" s="10">
        <f t="shared" si="19"/>
        <v>117</v>
      </c>
      <c r="AL43" s="10">
        <f t="shared" si="19"/>
        <v>79</v>
      </c>
      <c r="AM43" s="10">
        <f t="shared" si="19"/>
        <v>76</v>
      </c>
      <c r="AN43" s="10">
        <f t="shared" si="19"/>
        <v>41</v>
      </c>
      <c r="AO43" s="10">
        <f t="shared" si="19"/>
        <v>27</v>
      </c>
      <c r="AP43" s="10">
        <f t="shared" si="19"/>
        <v>340</v>
      </c>
      <c r="AQ43" s="10">
        <f t="shared" si="19"/>
        <v>219</v>
      </c>
      <c r="AR43" s="10">
        <f t="shared" si="19"/>
        <v>210</v>
      </c>
      <c r="AS43" s="10">
        <f t="shared" si="19"/>
        <v>1092</v>
      </c>
      <c r="AT43" s="10">
        <f t="shared" si="19"/>
        <v>1521</v>
      </c>
      <c r="AU43" s="10">
        <f t="shared" si="19"/>
        <v>135</v>
      </c>
      <c r="AV43" s="10">
        <f t="shared" si="19"/>
        <v>109</v>
      </c>
    </row>
    <row r="44" spans="1:48" ht="14.25" customHeight="1">
      <c r="A44" s="7" t="s">
        <v>42</v>
      </c>
      <c r="B44" s="23">
        <f t="shared" si="3"/>
        <v>4280</v>
      </c>
      <c r="C44" s="14">
        <v>6</v>
      </c>
      <c r="D44" s="14">
        <v>80</v>
      </c>
      <c r="E44" s="13">
        <f>SUM(C44:D44)</f>
        <v>86</v>
      </c>
      <c r="F44" s="14">
        <v>85</v>
      </c>
      <c r="G44" s="14">
        <v>83</v>
      </c>
      <c r="H44" s="14">
        <v>81</v>
      </c>
      <c r="I44" s="14">
        <v>79</v>
      </c>
      <c r="J44" s="14">
        <v>79</v>
      </c>
      <c r="K44" s="14">
        <v>78</v>
      </c>
      <c r="L44" s="14">
        <v>78</v>
      </c>
      <c r="M44" s="14">
        <v>79</v>
      </c>
      <c r="N44" s="14">
        <v>78</v>
      </c>
      <c r="O44" s="14">
        <v>79</v>
      </c>
      <c r="P44" s="14">
        <v>79</v>
      </c>
      <c r="Q44" s="15">
        <f>SUM(E44:P44)</f>
        <v>964</v>
      </c>
      <c r="R44" s="14">
        <v>80</v>
      </c>
      <c r="S44" s="14">
        <v>78</v>
      </c>
      <c r="T44" s="14">
        <v>74</v>
      </c>
      <c r="U44" s="14">
        <v>71</v>
      </c>
      <c r="V44" s="14">
        <v>70</v>
      </c>
      <c r="W44" s="14">
        <v>68</v>
      </c>
      <c r="X44" s="15">
        <f>SUM(R44:W44)</f>
        <v>441</v>
      </c>
      <c r="Y44" s="14">
        <v>69</v>
      </c>
      <c r="Z44" s="14">
        <v>71</v>
      </c>
      <c r="AA44" s="14">
        <v>399</v>
      </c>
      <c r="AB44" s="14">
        <v>445</v>
      </c>
      <c r="AC44" s="15">
        <f>SUM(Y44:AB44)</f>
        <v>984</v>
      </c>
      <c r="AD44" s="14">
        <v>448</v>
      </c>
      <c r="AE44" s="14">
        <v>343</v>
      </c>
      <c r="AF44" s="14">
        <v>256</v>
      </c>
      <c r="AG44" s="14">
        <v>233</v>
      </c>
      <c r="AH44" s="14">
        <v>197</v>
      </c>
      <c r="AI44" s="14">
        <v>135</v>
      </c>
      <c r="AJ44" s="15">
        <f>SUM(AD44:AI44)</f>
        <v>1612</v>
      </c>
      <c r="AK44" s="14">
        <v>96</v>
      </c>
      <c r="AL44" s="14">
        <v>65</v>
      </c>
      <c r="AM44" s="14">
        <v>62</v>
      </c>
      <c r="AN44" s="14">
        <v>34</v>
      </c>
      <c r="AO44" s="14">
        <v>22</v>
      </c>
      <c r="AP44" s="13">
        <f>SUM(AK44:AO44)</f>
        <v>279</v>
      </c>
      <c r="AQ44" s="14">
        <v>177</v>
      </c>
      <c r="AR44" s="14">
        <v>170</v>
      </c>
      <c r="AS44" s="14">
        <v>882</v>
      </c>
      <c r="AT44" s="15">
        <f t="shared" si="18"/>
        <v>1229</v>
      </c>
      <c r="AU44" s="15">
        <v>109</v>
      </c>
      <c r="AV44" s="15">
        <v>88</v>
      </c>
    </row>
    <row r="45" spans="1:48" ht="14.25" customHeight="1">
      <c r="A45" s="7" t="s">
        <v>66</v>
      </c>
      <c r="B45" s="23">
        <f t="shared" si="3"/>
        <v>530</v>
      </c>
      <c r="C45" s="14">
        <v>1</v>
      </c>
      <c r="D45" s="14">
        <v>10</v>
      </c>
      <c r="E45" s="13">
        <f>SUM(C45:D45)</f>
        <v>11</v>
      </c>
      <c r="F45" s="14">
        <v>10</v>
      </c>
      <c r="G45" s="14">
        <v>10</v>
      </c>
      <c r="H45" s="14">
        <v>10</v>
      </c>
      <c r="I45" s="14">
        <v>10</v>
      </c>
      <c r="J45" s="14">
        <v>10</v>
      </c>
      <c r="K45" s="14">
        <v>10</v>
      </c>
      <c r="L45" s="14">
        <v>10</v>
      </c>
      <c r="M45" s="14">
        <v>9</v>
      </c>
      <c r="N45" s="14">
        <v>9</v>
      </c>
      <c r="O45" s="14">
        <v>9</v>
      </c>
      <c r="P45" s="14">
        <v>10</v>
      </c>
      <c r="Q45" s="15">
        <f>SUM(E45:P45)</f>
        <v>118</v>
      </c>
      <c r="R45" s="14">
        <v>9</v>
      </c>
      <c r="S45" s="14">
        <v>9</v>
      </c>
      <c r="T45" s="14">
        <v>9</v>
      </c>
      <c r="U45" s="14">
        <v>9</v>
      </c>
      <c r="V45" s="14">
        <v>8</v>
      </c>
      <c r="W45" s="14">
        <v>8</v>
      </c>
      <c r="X45" s="15">
        <f>SUM(R45:W45)</f>
        <v>52</v>
      </c>
      <c r="Y45" s="14">
        <v>8</v>
      </c>
      <c r="Z45" s="14">
        <v>10</v>
      </c>
      <c r="AA45" s="14">
        <v>50</v>
      </c>
      <c r="AB45" s="14">
        <v>55</v>
      </c>
      <c r="AC45" s="15">
        <f>SUM(Y45:AB45)</f>
        <v>123</v>
      </c>
      <c r="AD45" s="14">
        <v>55</v>
      </c>
      <c r="AE45" s="14">
        <v>43</v>
      </c>
      <c r="AF45" s="14">
        <v>33</v>
      </c>
      <c r="AG45" s="14">
        <v>30</v>
      </c>
      <c r="AH45" s="14">
        <v>24</v>
      </c>
      <c r="AI45" s="14">
        <v>17</v>
      </c>
      <c r="AJ45" s="15">
        <f>SUM(AD45:AI45)</f>
        <v>202</v>
      </c>
      <c r="AK45" s="14">
        <v>12</v>
      </c>
      <c r="AL45" s="14">
        <v>8</v>
      </c>
      <c r="AM45" s="14">
        <v>8</v>
      </c>
      <c r="AN45" s="14">
        <v>4</v>
      </c>
      <c r="AO45" s="14">
        <v>3</v>
      </c>
      <c r="AP45" s="13">
        <f>SUM(AK45:AO45)</f>
        <v>35</v>
      </c>
      <c r="AQ45" s="14">
        <v>22</v>
      </c>
      <c r="AR45" s="14">
        <v>21</v>
      </c>
      <c r="AS45" s="14">
        <v>110</v>
      </c>
      <c r="AT45" s="15">
        <f t="shared" si="18"/>
        <v>153</v>
      </c>
      <c r="AU45" s="15">
        <v>13</v>
      </c>
      <c r="AV45" s="15">
        <v>11</v>
      </c>
    </row>
    <row r="46" spans="1:48" ht="14.25" customHeight="1">
      <c r="A46" s="7" t="s">
        <v>43</v>
      </c>
      <c r="B46" s="23">
        <f t="shared" si="3"/>
        <v>471</v>
      </c>
      <c r="C46" s="14">
        <v>1</v>
      </c>
      <c r="D46" s="14">
        <v>9</v>
      </c>
      <c r="E46" s="13">
        <f>SUM(C46:D46)</f>
        <v>10</v>
      </c>
      <c r="F46" s="14">
        <v>9</v>
      </c>
      <c r="G46" s="14">
        <v>9</v>
      </c>
      <c r="H46" s="14">
        <v>9</v>
      </c>
      <c r="I46" s="14">
        <v>9</v>
      </c>
      <c r="J46" s="14">
        <v>9</v>
      </c>
      <c r="K46" s="14">
        <v>9</v>
      </c>
      <c r="L46" s="14">
        <v>9</v>
      </c>
      <c r="M46" s="14">
        <v>9</v>
      </c>
      <c r="N46" s="14">
        <v>9</v>
      </c>
      <c r="O46" s="14">
        <v>9</v>
      </c>
      <c r="P46" s="14">
        <v>9</v>
      </c>
      <c r="Q46" s="15">
        <f>SUM(E46:P46)</f>
        <v>109</v>
      </c>
      <c r="R46" s="14">
        <v>9</v>
      </c>
      <c r="S46" s="14">
        <v>8</v>
      </c>
      <c r="T46" s="14">
        <v>8</v>
      </c>
      <c r="U46" s="14">
        <v>8</v>
      </c>
      <c r="V46" s="14">
        <v>7</v>
      </c>
      <c r="W46" s="14">
        <v>8</v>
      </c>
      <c r="X46" s="15">
        <f>SUM(R46:W46)</f>
        <v>48</v>
      </c>
      <c r="Y46" s="14">
        <v>8</v>
      </c>
      <c r="Z46" s="14">
        <v>8</v>
      </c>
      <c r="AA46" s="14">
        <v>45</v>
      </c>
      <c r="AB46" s="14">
        <v>50</v>
      </c>
      <c r="AC46" s="15">
        <f>SUM(Y46:AB46)</f>
        <v>111</v>
      </c>
      <c r="AD46" s="14">
        <v>49</v>
      </c>
      <c r="AE46" s="14">
        <v>38</v>
      </c>
      <c r="AF46" s="14">
        <v>28</v>
      </c>
      <c r="AG46" s="14">
        <v>25</v>
      </c>
      <c r="AH46" s="14">
        <v>22</v>
      </c>
      <c r="AI46" s="14">
        <v>15</v>
      </c>
      <c r="AJ46" s="15">
        <f>SUM(AD46:AI46)</f>
        <v>177</v>
      </c>
      <c r="AK46" s="14">
        <v>9</v>
      </c>
      <c r="AL46" s="14">
        <v>6</v>
      </c>
      <c r="AM46" s="14">
        <v>6</v>
      </c>
      <c r="AN46" s="14">
        <v>3</v>
      </c>
      <c r="AO46" s="14">
        <v>2</v>
      </c>
      <c r="AP46" s="13">
        <f>SUM(AK46:AO46)</f>
        <v>26</v>
      </c>
      <c r="AQ46" s="14">
        <v>20</v>
      </c>
      <c r="AR46" s="14">
        <v>19</v>
      </c>
      <c r="AS46" s="14">
        <v>100</v>
      </c>
      <c r="AT46" s="15">
        <f t="shared" si="18"/>
        <v>139</v>
      </c>
      <c r="AU46" s="15">
        <v>13</v>
      </c>
      <c r="AV46" s="15">
        <v>10</v>
      </c>
    </row>
    <row r="47" spans="1:48" ht="14.25" customHeight="1">
      <c r="A47" s="5" t="s">
        <v>44</v>
      </c>
      <c r="B47" s="27">
        <f>SUM(B48:B50)</f>
        <v>2184</v>
      </c>
      <c r="C47" s="6">
        <v>3</v>
      </c>
      <c r="D47" s="6">
        <v>29</v>
      </c>
      <c r="E47" s="6">
        <v>32</v>
      </c>
      <c r="F47" s="6">
        <f aca="true" t="shared" si="20" ref="F47:AV47">SUM(F48:F50)</f>
        <v>31</v>
      </c>
      <c r="G47" s="6">
        <f t="shared" si="20"/>
        <v>31</v>
      </c>
      <c r="H47" s="6">
        <f t="shared" si="20"/>
        <v>31</v>
      </c>
      <c r="I47" s="6">
        <f t="shared" si="20"/>
        <v>30</v>
      </c>
      <c r="J47" s="6">
        <f t="shared" si="20"/>
        <v>32</v>
      </c>
      <c r="K47" s="6">
        <f t="shared" si="20"/>
        <v>32</v>
      </c>
      <c r="L47" s="6">
        <f t="shared" si="20"/>
        <v>33</v>
      </c>
      <c r="M47" s="6">
        <f t="shared" si="20"/>
        <v>34</v>
      </c>
      <c r="N47" s="6">
        <f t="shared" si="20"/>
        <v>34</v>
      </c>
      <c r="O47" s="6">
        <f t="shared" si="20"/>
        <v>35</v>
      </c>
      <c r="P47" s="6">
        <f t="shared" si="20"/>
        <v>36</v>
      </c>
      <c r="Q47" s="6">
        <f>SUM(Q48:Q50)</f>
        <v>391</v>
      </c>
      <c r="R47" s="6">
        <f t="shared" si="20"/>
        <v>36</v>
      </c>
      <c r="S47" s="6">
        <f t="shared" si="20"/>
        <v>35</v>
      </c>
      <c r="T47" s="6">
        <f t="shared" si="20"/>
        <v>32</v>
      </c>
      <c r="U47" s="6">
        <f t="shared" si="20"/>
        <v>30</v>
      </c>
      <c r="V47" s="6">
        <f t="shared" si="20"/>
        <v>27</v>
      </c>
      <c r="W47" s="6">
        <f t="shared" si="20"/>
        <v>26</v>
      </c>
      <c r="X47" s="6">
        <f>SUM(X48:X50)</f>
        <v>186</v>
      </c>
      <c r="Y47" s="6">
        <f t="shared" si="20"/>
        <v>25</v>
      </c>
      <c r="Z47" s="6">
        <f t="shared" si="20"/>
        <v>26</v>
      </c>
      <c r="AA47" s="6">
        <f t="shared" si="20"/>
        <v>138</v>
      </c>
      <c r="AB47" s="6">
        <f t="shared" si="20"/>
        <v>178</v>
      </c>
      <c r="AC47" s="6">
        <f>SUM(AC48:AC50)</f>
        <v>367</v>
      </c>
      <c r="AD47" s="6">
        <f t="shared" si="20"/>
        <v>199</v>
      </c>
      <c r="AE47" s="6">
        <f t="shared" si="20"/>
        <v>190</v>
      </c>
      <c r="AF47" s="6">
        <f t="shared" si="20"/>
        <v>160</v>
      </c>
      <c r="AG47" s="6">
        <f t="shared" si="20"/>
        <v>136</v>
      </c>
      <c r="AH47" s="6">
        <f t="shared" si="20"/>
        <v>112</v>
      </c>
      <c r="AI47" s="6">
        <f t="shared" si="20"/>
        <v>106</v>
      </c>
      <c r="AJ47" s="6">
        <f>SUM(AJ48:AJ50)</f>
        <v>903</v>
      </c>
      <c r="AK47" s="6">
        <f t="shared" si="20"/>
        <v>99</v>
      </c>
      <c r="AL47" s="6">
        <f t="shared" si="20"/>
        <v>72</v>
      </c>
      <c r="AM47" s="6">
        <f t="shared" si="20"/>
        <v>68</v>
      </c>
      <c r="AN47" s="6">
        <f t="shared" si="20"/>
        <v>54</v>
      </c>
      <c r="AO47" s="6">
        <f t="shared" si="20"/>
        <v>44</v>
      </c>
      <c r="AP47" s="6">
        <f t="shared" si="20"/>
        <v>337</v>
      </c>
      <c r="AQ47" s="6">
        <f t="shared" si="20"/>
        <v>78</v>
      </c>
      <c r="AR47" s="6">
        <f t="shared" si="20"/>
        <v>62</v>
      </c>
      <c r="AS47" s="6">
        <f t="shared" si="20"/>
        <v>404</v>
      </c>
      <c r="AT47" s="6">
        <f t="shared" si="20"/>
        <v>544</v>
      </c>
      <c r="AU47" s="6">
        <f t="shared" si="20"/>
        <v>41</v>
      </c>
      <c r="AV47" s="6">
        <f t="shared" si="20"/>
        <v>33</v>
      </c>
    </row>
    <row r="48" spans="1:48" ht="14.25" customHeight="1">
      <c r="A48" s="9" t="s">
        <v>45</v>
      </c>
      <c r="B48" s="23">
        <f t="shared" si="3"/>
        <v>1090</v>
      </c>
      <c r="C48" s="14">
        <v>1</v>
      </c>
      <c r="D48" s="14">
        <v>14</v>
      </c>
      <c r="E48" s="13">
        <f>SUM(C48:D48)</f>
        <v>15</v>
      </c>
      <c r="F48" s="14">
        <v>14</v>
      </c>
      <c r="G48" s="14">
        <v>15</v>
      </c>
      <c r="H48" s="14">
        <v>15</v>
      </c>
      <c r="I48" s="14">
        <v>14</v>
      </c>
      <c r="J48" s="14">
        <v>16</v>
      </c>
      <c r="K48" s="14">
        <v>15</v>
      </c>
      <c r="L48" s="14">
        <v>16</v>
      </c>
      <c r="M48" s="14">
        <v>16</v>
      </c>
      <c r="N48" s="14">
        <v>17</v>
      </c>
      <c r="O48" s="14">
        <v>18</v>
      </c>
      <c r="P48" s="14">
        <v>18</v>
      </c>
      <c r="Q48" s="15">
        <f>SUM(E48:P48)</f>
        <v>189</v>
      </c>
      <c r="R48" s="14">
        <v>18</v>
      </c>
      <c r="S48" s="14">
        <v>17</v>
      </c>
      <c r="T48" s="14">
        <v>16</v>
      </c>
      <c r="U48" s="14">
        <v>15</v>
      </c>
      <c r="V48" s="14">
        <v>13</v>
      </c>
      <c r="W48" s="14">
        <v>13</v>
      </c>
      <c r="X48" s="15">
        <f>SUM(R48:W48)</f>
        <v>92</v>
      </c>
      <c r="Y48" s="14">
        <v>12</v>
      </c>
      <c r="Z48" s="14">
        <v>13</v>
      </c>
      <c r="AA48" s="14">
        <v>68</v>
      </c>
      <c r="AB48" s="14">
        <v>90</v>
      </c>
      <c r="AC48" s="15">
        <f>SUM(Y48:AB48)</f>
        <v>183</v>
      </c>
      <c r="AD48" s="14">
        <v>101</v>
      </c>
      <c r="AE48" s="14">
        <v>96</v>
      </c>
      <c r="AF48" s="14">
        <v>81</v>
      </c>
      <c r="AG48" s="14">
        <v>69</v>
      </c>
      <c r="AH48" s="14">
        <v>56</v>
      </c>
      <c r="AI48" s="14">
        <v>55</v>
      </c>
      <c r="AJ48" s="15">
        <f>SUM(AD48:AI48)</f>
        <v>458</v>
      </c>
      <c r="AK48" s="14">
        <v>48</v>
      </c>
      <c r="AL48" s="14">
        <v>36</v>
      </c>
      <c r="AM48" s="14">
        <v>34</v>
      </c>
      <c r="AN48" s="14">
        <v>27</v>
      </c>
      <c r="AO48" s="14">
        <v>23</v>
      </c>
      <c r="AP48" s="13">
        <f>SUM(AK48:AO48)</f>
        <v>168</v>
      </c>
      <c r="AQ48" s="14">
        <v>39</v>
      </c>
      <c r="AR48" s="14">
        <v>31</v>
      </c>
      <c r="AS48" s="14">
        <v>204</v>
      </c>
      <c r="AT48" s="15">
        <f t="shared" si="18"/>
        <v>274</v>
      </c>
      <c r="AU48" s="15">
        <v>21</v>
      </c>
      <c r="AV48" s="15">
        <v>16</v>
      </c>
    </row>
    <row r="49" spans="1:48" ht="14.25" customHeight="1">
      <c r="A49" s="9" t="s">
        <v>46</v>
      </c>
      <c r="B49" s="23">
        <f t="shared" si="3"/>
        <v>624</v>
      </c>
      <c r="C49" s="14">
        <v>1</v>
      </c>
      <c r="D49" s="14">
        <v>9</v>
      </c>
      <c r="E49" s="13">
        <f>SUM(C49:D49)</f>
        <v>10</v>
      </c>
      <c r="F49" s="14">
        <v>10</v>
      </c>
      <c r="G49" s="14">
        <v>8</v>
      </c>
      <c r="H49" s="14">
        <v>9</v>
      </c>
      <c r="I49" s="14">
        <v>9</v>
      </c>
      <c r="J49" s="14">
        <v>9</v>
      </c>
      <c r="K49" s="14">
        <v>10</v>
      </c>
      <c r="L49" s="14">
        <v>10</v>
      </c>
      <c r="M49" s="14">
        <v>10</v>
      </c>
      <c r="N49" s="14">
        <v>9</v>
      </c>
      <c r="O49" s="14">
        <v>10</v>
      </c>
      <c r="P49" s="14">
        <v>11</v>
      </c>
      <c r="Q49" s="15">
        <f>SUM(E49:P49)</f>
        <v>115</v>
      </c>
      <c r="R49" s="14">
        <v>10</v>
      </c>
      <c r="S49" s="14">
        <v>10</v>
      </c>
      <c r="T49" s="14">
        <v>9</v>
      </c>
      <c r="U49" s="14">
        <v>9</v>
      </c>
      <c r="V49" s="14">
        <v>8</v>
      </c>
      <c r="W49" s="14">
        <v>8</v>
      </c>
      <c r="X49" s="15">
        <f>SUM(R49:W49)</f>
        <v>54</v>
      </c>
      <c r="Y49" s="14">
        <v>8</v>
      </c>
      <c r="Z49" s="14">
        <v>8</v>
      </c>
      <c r="AA49" s="14">
        <v>39</v>
      </c>
      <c r="AB49" s="14">
        <v>51</v>
      </c>
      <c r="AC49" s="15">
        <f>SUM(Y49:AB49)</f>
        <v>106</v>
      </c>
      <c r="AD49" s="14">
        <v>56</v>
      </c>
      <c r="AE49" s="14">
        <v>54</v>
      </c>
      <c r="AF49" s="14">
        <v>46</v>
      </c>
      <c r="AG49" s="14">
        <v>38</v>
      </c>
      <c r="AH49" s="14">
        <v>31</v>
      </c>
      <c r="AI49" s="14">
        <v>28</v>
      </c>
      <c r="AJ49" s="15">
        <f>SUM(AD49:AI49)</f>
        <v>253</v>
      </c>
      <c r="AK49" s="14">
        <v>29</v>
      </c>
      <c r="AL49" s="14">
        <v>21</v>
      </c>
      <c r="AM49" s="14">
        <v>19</v>
      </c>
      <c r="AN49" s="14">
        <v>15</v>
      </c>
      <c r="AO49" s="14">
        <v>12</v>
      </c>
      <c r="AP49" s="13">
        <f>SUM(AK49:AO49)</f>
        <v>96</v>
      </c>
      <c r="AQ49" s="14">
        <v>22</v>
      </c>
      <c r="AR49" s="14">
        <v>17</v>
      </c>
      <c r="AS49" s="14">
        <v>113</v>
      </c>
      <c r="AT49" s="15">
        <f t="shared" si="18"/>
        <v>152</v>
      </c>
      <c r="AU49" s="15">
        <v>11</v>
      </c>
      <c r="AV49" s="15">
        <v>9</v>
      </c>
    </row>
    <row r="50" spans="1:48" ht="14.25" customHeight="1">
      <c r="A50" s="9" t="s">
        <v>47</v>
      </c>
      <c r="B50" s="23">
        <f t="shared" si="3"/>
        <v>470</v>
      </c>
      <c r="C50" s="14">
        <v>1</v>
      </c>
      <c r="D50" s="14">
        <v>6</v>
      </c>
      <c r="E50" s="13">
        <f>SUM(C50:D50)</f>
        <v>7</v>
      </c>
      <c r="F50" s="14">
        <v>7</v>
      </c>
      <c r="G50" s="14">
        <v>8</v>
      </c>
      <c r="H50" s="14">
        <v>7</v>
      </c>
      <c r="I50" s="14">
        <v>7</v>
      </c>
      <c r="J50" s="14">
        <v>7</v>
      </c>
      <c r="K50" s="14">
        <v>7</v>
      </c>
      <c r="L50" s="14">
        <v>7</v>
      </c>
      <c r="M50" s="14">
        <v>8</v>
      </c>
      <c r="N50" s="14">
        <v>8</v>
      </c>
      <c r="O50" s="14">
        <v>7</v>
      </c>
      <c r="P50" s="14">
        <v>7</v>
      </c>
      <c r="Q50" s="15">
        <f>SUM(E50:P50)</f>
        <v>87</v>
      </c>
      <c r="R50" s="14">
        <v>8</v>
      </c>
      <c r="S50" s="14">
        <v>8</v>
      </c>
      <c r="T50" s="14">
        <v>7</v>
      </c>
      <c r="U50" s="14">
        <v>6</v>
      </c>
      <c r="V50" s="14">
        <v>6</v>
      </c>
      <c r="W50" s="14">
        <v>5</v>
      </c>
      <c r="X50" s="15">
        <f>SUM(R50:W50)</f>
        <v>40</v>
      </c>
      <c r="Y50" s="14">
        <v>5</v>
      </c>
      <c r="Z50" s="14">
        <v>5</v>
      </c>
      <c r="AA50" s="14">
        <v>31</v>
      </c>
      <c r="AB50" s="14">
        <v>37</v>
      </c>
      <c r="AC50" s="15">
        <f>SUM(Y50:AB50)</f>
        <v>78</v>
      </c>
      <c r="AD50" s="14">
        <v>42</v>
      </c>
      <c r="AE50" s="14">
        <v>40</v>
      </c>
      <c r="AF50" s="14">
        <v>33</v>
      </c>
      <c r="AG50" s="14">
        <v>29</v>
      </c>
      <c r="AH50" s="14">
        <v>25</v>
      </c>
      <c r="AI50" s="14">
        <v>23</v>
      </c>
      <c r="AJ50" s="15">
        <f>SUM(AD50:AI50)</f>
        <v>192</v>
      </c>
      <c r="AK50" s="14">
        <v>22</v>
      </c>
      <c r="AL50" s="14">
        <v>15</v>
      </c>
      <c r="AM50" s="14">
        <v>15</v>
      </c>
      <c r="AN50" s="14">
        <v>12</v>
      </c>
      <c r="AO50" s="14">
        <v>9</v>
      </c>
      <c r="AP50" s="13">
        <f>SUM(AK50:AO50)</f>
        <v>73</v>
      </c>
      <c r="AQ50" s="14">
        <v>17</v>
      </c>
      <c r="AR50" s="14">
        <v>14</v>
      </c>
      <c r="AS50" s="14">
        <v>87</v>
      </c>
      <c r="AT50" s="15">
        <f t="shared" si="18"/>
        <v>118</v>
      </c>
      <c r="AU50" s="15">
        <v>9</v>
      </c>
      <c r="AV50" s="15">
        <v>8</v>
      </c>
    </row>
    <row r="51" spans="1:48" ht="14.25" customHeight="1">
      <c r="A51" s="35" t="s">
        <v>48</v>
      </c>
      <c r="B51" s="37">
        <f>B52+B54+B56+B62</f>
        <v>50795</v>
      </c>
      <c r="C51" s="36">
        <f aca="true" t="shared" si="21" ref="C51:AV51">+C52+C54+C56+C62</f>
        <v>75</v>
      </c>
      <c r="D51" s="36">
        <f t="shared" si="21"/>
        <v>914</v>
      </c>
      <c r="E51" s="36">
        <f t="shared" si="21"/>
        <v>989</v>
      </c>
      <c r="F51" s="36">
        <f t="shared" si="21"/>
        <v>983</v>
      </c>
      <c r="G51" s="36">
        <f t="shared" si="21"/>
        <v>975</v>
      </c>
      <c r="H51" s="36">
        <f t="shared" si="21"/>
        <v>966</v>
      </c>
      <c r="I51" s="36">
        <f t="shared" si="21"/>
        <v>956</v>
      </c>
      <c r="J51" s="36">
        <f t="shared" si="21"/>
        <v>945</v>
      </c>
      <c r="K51" s="36">
        <f t="shared" si="21"/>
        <v>934</v>
      </c>
      <c r="L51" s="36">
        <f t="shared" si="21"/>
        <v>924</v>
      </c>
      <c r="M51" s="36">
        <f t="shared" si="21"/>
        <v>915</v>
      </c>
      <c r="N51" s="36">
        <f t="shared" si="21"/>
        <v>907</v>
      </c>
      <c r="O51" s="36">
        <f t="shared" si="21"/>
        <v>900</v>
      </c>
      <c r="P51" s="36">
        <f t="shared" si="21"/>
        <v>892</v>
      </c>
      <c r="Q51" s="36">
        <f t="shared" si="21"/>
        <v>11286</v>
      </c>
      <c r="R51" s="36">
        <f t="shared" si="21"/>
        <v>891</v>
      </c>
      <c r="S51" s="36">
        <f t="shared" si="21"/>
        <v>900</v>
      </c>
      <c r="T51" s="36">
        <f t="shared" si="21"/>
        <v>912</v>
      </c>
      <c r="U51" s="36">
        <f t="shared" si="21"/>
        <v>929</v>
      </c>
      <c r="V51" s="36">
        <f t="shared" si="21"/>
        <v>945</v>
      </c>
      <c r="W51" s="36">
        <f t="shared" si="21"/>
        <v>961</v>
      </c>
      <c r="X51" s="36">
        <f t="shared" si="21"/>
        <v>5538</v>
      </c>
      <c r="Y51" s="36">
        <f t="shared" si="21"/>
        <v>968</v>
      </c>
      <c r="Z51" s="36">
        <f t="shared" si="21"/>
        <v>973</v>
      </c>
      <c r="AA51" s="36">
        <f t="shared" si="21"/>
        <v>4994</v>
      </c>
      <c r="AB51" s="36">
        <f t="shared" si="21"/>
        <v>5407</v>
      </c>
      <c r="AC51" s="36">
        <f>+AC52+AC54+AC56+AC62</f>
        <v>12342</v>
      </c>
      <c r="AD51" s="36">
        <f t="shared" si="21"/>
        <v>5035</v>
      </c>
      <c r="AE51" s="36">
        <f t="shared" si="21"/>
        <v>4333</v>
      </c>
      <c r="AF51" s="36">
        <f t="shared" si="21"/>
        <v>3425</v>
      </c>
      <c r="AG51" s="36">
        <f t="shared" si="21"/>
        <v>2614</v>
      </c>
      <c r="AH51" s="36">
        <f t="shared" si="21"/>
        <v>2010</v>
      </c>
      <c r="AI51" s="36">
        <f t="shared" si="21"/>
        <v>1550</v>
      </c>
      <c r="AJ51" s="36">
        <f>+AJ52+AJ54+AJ56+AJ62</f>
        <v>18967</v>
      </c>
      <c r="AK51" s="36">
        <f t="shared" si="21"/>
        <v>1077</v>
      </c>
      <c r="AL51" s="36">
        <f t="shared" si="21"/>
        <v>678</v>
      </c>
      <c r="AM51" s="36">
        <f t="shared" si="21"/>
        <v>412</v>
      </c>
      <c r="AN51" s="36">
        <f t="shared" si="21"/>
        <v>267</v>
      </c>
      <c r="AO51" s="36">
        <f t="shared" si="21"/>
        <v>228</v>
      </c>
      <c r="AP51" s="36">
        <f t="shared" si="21"/>
        <v>2662</v>
      </c>
      <c r="AQ51" s="36">
        <f t="shared" si="21"/>
        <v>2291</v>
      </c>
      <c r="AR51" s="36">
        <f t="shared" si="21"/>
        <v>2200</v>
      </c>
      <c r="AS51" s="36">
        <f t="shared" si="21"/>
        <v>11154</v>
      </c>
      <c r="AT51" s="36">
        <f t="shared" si="21"/>
        <v>15645</v>
      </c>
      <c r="AU51" s="36">
        <f t="shared" si="21"/>
        <v>1245</v>
      </c>
      <c r="AV51" s="36">
        <f t="shared" si="21"/>
        <v>1005</v>
      </c>
    </row>
    <row r="52" spans="1:48" ht="14.25" customHeight="1">
      <c r="A52" s="5" t="s">
        <v>49</v>
      </c>
      <c r="B52" s="27">
        <f>B53</f>
        <v>21622</v>
      </c>
      <c r="C52" s="6">
        <v>32</v>
      </c>
      <c r="D52" s="6">
        <v>382</v>
      </c>
      <c r="E52" s="6">
        <v>414</v>
      </c>
      <c r="F52" s="6">
        <f aca="true" t="shared" si="22" ref="F52:AV52">SUM(F53)</f>
        <v>405</v>
      </c>
      <c r="G52" s="6">
        <f t="shared" si="22"/>
        <v>396</v>
      </c>
      <c r="H52" s="6">
        <f t="shared" si="22"/>
        <v>388</v>
      </c>
      <c r="I52" s="6">
        <f t="shared" si="22"/>
        <v>380</v>
      </c>
      <c r="J52" s="6">
        <f t="shared" si="22"/>
        <v>373</v>
      </c>
      <c r="K52" s="6">
        <f t="shared" si="22"/>
        <v>366</v>
      </c>
      <c r="L52" s="6">
        <f t="shared" si="22"/>
        <v>361</v>
      </c>
      <c r="M52" s="6">
        <f t="shared" si="22"/>
        <v>357</v>
      </c>
      <c r="N52" s="6">
        <f t="shared" si="22"/>
        <v>354</v>
      </c>
      <c r="O52" s="6">
        <f t="shared" si="22"/>
        <v>353</v>
      </c>
      <c r="P52" s="6">
        <f t="shared" si="22"/>
        <v>351</v>
      </c>
      <c r="Q52" s="6">
        <f>SUM(Q53)</f>
        <v>4498</v>
      </c>
      <c r="R52" s="6">
        <f t="shared" si="22"/>
        <v>354</v>
      </c>
      <c r="S52" s="6">
        <f t="shared" si="22"/>
        <v>366</v>
      </c>
      <c r="T52" s="6">
        <f t="shared" si="22"/>
        <v>382</v>
      </c>
      <c r="U52" s="6">
        <f t="shared" si="22"/>
        <v>399</v>
      </c>
      <c r="V52" s="6">
        <f t="shared" si="22"/>
        <v>417</v>
      </c>
      <c r="W52" s="6">
        <f t="shared" si="22"/>
        <v>429</v>
      </c>
      <c r="X52" s="6">
        <f>SUM(X53)</f>
        <v>2347</v>
      </c>
      <c r="Y52" s="6">
        <f t="shared" si="22"/>
        <v>430</v>
      </c>
      <c r="Z52" s="6">
        <f t="shared" si="22"/>
        <v>424</v>
      </c>
      <c r="AA52" s="6">
        <f t="shared" si="22"/>
        <v>2100</v>
      </c>
      <c r="AB52" s="6">
        <f t="shared" si="22"/>
        <v>2300</v>
      </c>
      <c r="AC52" s="6">
        <f>SUM(AC53)</f>
        <v>5254</v>
      </c>
      <c r="AD52" s="6">
        <f t="shared" si="22"/>
        <v>2048</v>
      </c>
      <c r="AE52" s="6">
        <f t="shared" si="22"/>
        <v>1782</v>
      </c>
      <c r="AF52" s="6">
        <f t="shared" si="22"/>
        <v>1565</v>
      </c>
      <c r="AG52" s="6">
        <f t="shared" si="22"/>
        <v>1214</v>
      </c>
      <c r="AH52" s="6">
        <f t="shared" si="22"/>
        <v>958</v>
      </c>
      <c r="AI52" s="6">
        <f t="shared" si="22"/>
        <v>726</v>
      </c>
      <c r="AJ52" s="6">
        <f>SUM(AJ53)</f>
        <v>8293</v>
      </c>
      <c r="AK52" s="6">
        <f t="shared" si="22"/>
        <v>507</v>
      </c>
      <c r="AL52" s="6">
        <f t="shared" si="22"/>
        <v>314</v>
      </c>
      <c r="AM52" s="6">
        <f t="shared" si="22"/>
        <v>172</v>
      </c>
      <c r="AN52" s="6">
        <f t="shared" si="22"/>
        <v>125</v>
      </c>
      <c r="AO52" s="6">
        <f t="shared" si="22"/>
        <v>112</v>
      </c>
      <c r="AP52" s="6">
        <f t="shared" si="22"/>
        <v>1230</v>
      </c>
      <c r="AQ52" s="6">
        <f t="shared" si="22"/>
        <v>925</v>
      </c>
      <c r="AR52" s="6">
        <f t="shared" si="22"/>
        <v>868</v>
      </c>
      <c r="AS52" s="6">
        <f t="shared" si="22"/>
        <v>4716</v>
      </c>
      <c r="AT52" s="6">
        <f t="shared" si="22"/>
        <v>6509</v>
      </c>
      <c r="AU52" s="6">
        <f t="shared" si="22"/>
        <v>520</v>
      </c>
      <c r="AV52" s="6">
        <f t="shared" si="22"/>
        <v>420</v>
      </c>
    </row>
    <row r="53" spans="1:48" ht="14.25" customHeight="1">
      <c r="A53" s="7" t="s">
        <v>50</v>
      </c>
      <c r="B53" s="23">
        <f t="shared" si="3"/>
        <v>21622</v>
      </c>
      <c r="C53" s="14">
        <v>32</v>
      </c>
      <c r="D53" s="14">
        <v>382</v>
      </c>
      <c r="E53" s="13">
        <f>SUM(C53:D53)</f>
        <v>414</v>
      </c>
      <c r="F53" s="14">
        <v>405</v>
      </c>
      <c r="G53" s="14">
        <v>396</v>
      </c>
      <c r="H53" s="14">
        <v>388</v>
      </c>
      <c r="I53" s="14">
        <v>380</v>
      </c>
      <c r="J53" s="14">
        <v>373</v>
      </c>
      <c r="K53" s="14">
        <v>366</v>
      </c>
      <c r="L53" s="14">
        <v>361</v>
      </c>
      <c r="M53" s="14">
        <v>357</v>
      </c>
      <c r="N53" s="14">
        <v>354</v>
      </c>
      <c r="O53" s="14">
        <v>353</v>
      </c>
      <c r="P53" s="14">
        <v>351</v>
      </c>
      <c r="Q53" s="15">
        <f>SUM(E53:P53)</f>
        <v>4498</v>
      </c>
      <c r="R53" s="14">
        <v>354</v>
      </c>
      <c r="S53" s="14">
        <v>366</v>
      </c>
      <c r="T53" s="14">
        <v>382</v>
      </c>
      <c r="U53" s="14">
        <v>399</v>
      </c>
      <c r="V53" s="14">
        <v>417</v>
      </c>
      <c r="W53" s="14">
        <v>429</v>
      </c>
      <c r="X53" s="15">
        <f>SUM(R53:W53)</f>
        <v>2347</v>
      </c>
      <c r="Y53" s="14">
        <v>430</v>
      </c>
      <c r="Z53" s="14">
        <v>424</v>
      </c>
      <c r="AA53" s="14">
        <v>2100</v>
      </c>
      <c r="AB53" s="14">
        <v>2300</v>
      </c>
      <c r="AC53" s="15">
        <f>SUM(Y53:AB53)</f>
        <v>5254</v>
      </c>
      <c r="AD53" s="14">
        <v>2048</v>
      </c>
      <c r="AE53" s="14">
        <v>1782</v>
      </c>
      <c r="AF53" s="14">
        <v>1565</v>
      </c>
      <c r="AG53" s="14">
        <v>1214</v>
      </c>
      <c r="AH53" s="14">
        <v>958</v>
      </c>
      <c r="AI53" s="14">
        <v>726</v>
      </c>
      <c r="AJ53" s="15">
        <f>SUM(AD53:AI53)</f>
        <v>8293</v>
      </c>
      <c r="AK53" s="14">
        <v>507</v>
      </c>
      <c r="AL53" s="14">
        <v>314</v>
      </c>
      <c r="AM53" s="14">
        <v>172</v>
      </c>
      <c r="AN53" s="14">
        <v>125</v>
      </c>
      <c r="AO53" s="14">
        <v>112</v>
      </c>
      <c r="AP53" s="13">
        <f>SUM(AK53:AO53)</f>
        <v>1230</v>
      </c>
      <c r="AQ53" s="14">
        <v>925</v>
      </c>
      <c r="AR53" s="14">
        <v>868</v>
      </c>
      <c r="AS53" s="14">
        <v>4716</v>
      </c>
      <c r="AT53" s="15">
        <f aca="true" t="shared" si="23" ref="AT53:AT67">SUM(AQ53:AS53)</f>
        <v>6509</v>
      </c>
      <c r="AU53" s="15">
        <v>520</v>
      </c>
      <c r="AV53" s="15">
        <v>420</v>
      </c>
    </row>
    <row r="54" spans="1:48" ht="14.25" customHeight="1">
      <c r="A54" s="5" t="s">
        <v>51</v>
      </c>
      <c r="B54" s="27">
        <f>B55</f>
        <v>2189</v>
      </c>
      <c r="C54" s="6">
        <v>3</v>
      </c>
      <c r="D54" s="6">
        <v>33</v>
      </c>
      <c r="E54" s="6">
        <v>36</v>
      </c>
      <c r="F54" s="6">
        <f aca="true" t="shared" si="24" ref="F54:AV54">SUM(F55)</f>
        <v>38</v>
      </c>
      <c r="G54" s="6">
        <f t="shared" si="24"/>
        <v>40</v>
      </c>
      <c r="H54" s="6">
        <f t="shared" si="24"/>
        <v>42</v>
      </c>
      <c r="I54" s="6">
        <f t="shared" si="24"/>
        <v>44</v>
      </c>
      <c r="J54" s="6">
        <f t="shared" si="24"/>
        <v>44</v>
      </c>
      <c r="K54" s="6">
        <f t="shared" si="24"/>
        <v>45</v>
      </c>
      <c r="L54" s="6">
        <f t="shared" si="24"/>
        <v>45</v>
      </c>
      <c r="M54" s="6">
        <f t="shared" si="24"/>
        <v>46</v>
      </c>
      <c r="N54" s="6">
        <f t="shared" si="24"/>
        <v>46</v>
      </c>
      <c r="O54" s="6">
        <f t="shared" si="24"/>
        <v>46</v>
      </c>
      <c r="P54" s="6">
        <f t="shared" si="24"/>
        <v>45</v>
      </c>
      <c r="Q54" s="6">
        <f>SUM(Q55)</f>
        <v>517</v>
      </c>
      <c r="R54" s="6">
        <f t="shared" si="24"/>
        <v>45</v>
      </c>
      <c r="S54" s="6">
        <f t="shared" si="24"/>
        <v>45</v>
      </c>
      <c r="T54" s="6">
        <f t="shared" si="24"/>
        <v>44</v>
      </c>
      <c r="U54" s="6">
        <f t="shared" si="24"/>
        <v>44</v>
      </c>
      <c r="V54" s="6">
        <f t="shared" si="24"/>
        <v>43</v>
      </c>
      <c r="W54" s="6">
        <f t="shared" si="24"/>
        <v>43</v>
      </c>
      <c r="X54" s="6">
        <f>SUM(X55)</f>
        <v>264</v>
      </c>
      <c r="Y54" s="6">
        <f t="shared" si="24"/>
        <v>42</v>
      </c>
      <c r="Z54" s="6">
        <f t="shared" si="24"/>
        <v>42</v>
      </c>
      <c r="AA54" s="6">
        <f t="shared" si="24"/>
        <v>206</v>
      </c>
      <c r="AB54" s="6">
        <f t="shared" si="24"/>
        <v>213</v>
      </c>
      <c r="AC54" s="6">
        <f>SUM(AC55)</f>
        <v>503</v>
      </c>
      <c r="AD54" s="6">
        <f t="shared" si="24"/>
        <v>169</v>
      </c>
      <c r="AE54" s="6">
        <f t="shared" si="24"/>
        <v>166</v>
      </c>
      <c r="AF54" s="6">
        <f t="shared" si="24"/>
        <v>139</v>
      </c>
      <c r="AG54" s="6">
        <f t="shared" si="24"/>
        <v>114</v>
      </c>
      <c r="AH54" s="6">
        <f t="shared" si="24"/>
        <v>66</v>
      </c>
      <c r="AI54" s="6">
        <f t="shared" si="24"/>
        <v>77</v>
      </c>
      <c r="AJ54" s="6">
        <f>SUM(AJ55)</f>
        <v>731</v>
      </c>
      <c r="AK54" s="6">
        <f t="shared" si="24"/>
        <v>74</v>
      </c>
      <c r="AL54" s="6">
        <f t="shared" si="24"/>
        <v>39</v>
      </c>
      <c r="AM54" s="6">
        <f t="shared" si="24"/>
        <v>31</v>
      </c>
      <c r="AN54" s="6">
        <f t="shared" si="24"/>
        <v>14</v>
      </c>
      <c r="AO54" s="6">
        <f t="shared" si="24"/>
        <v>16</v>
      </c>
      <c r="AP54" s="6">
        <f t="shared" si="24"/>
        <v>174</v>
      </c>
      <c r="AQ54" s="6">
        <f t="shared" si="24"/>
        <v>102</v>
      </c>
      <c r="AR54" s="6">
        <f t="shared" si="24"/>
        <v>99</v>
      </c>
      <c r="AS54" s="6">
        <f t="shared" si="24"/>
        <v>397</v>
      </c>
      <c r="AT54" s="6">
        <f t="shared" si="24"/>
        <v>598</v>
      </c>
      <c r="AU54" s="6">
        <f t="shared" si="24"/>
        <v>47</v>
      </c>
      <c r="AV54" s="6">
        <f t="shared" si="24"/>
        <v>38</v>
      </c>
    </row>
    <row r="55" spans="1:48" ht="14.25" customHeight="1">
      <c r="A55" s="7" t="s">
        <v>52</v>
      </c>
      <c r="B55" s="23">
        <f t="shared" si="3"/>
        <v>2189</v>
      </c>
      <c r="C55" s="14">
        <v>3</v>
      </c>
      <c r="D55" s="14">
        <v>33</v>
      </c>
      <c r="E55" s="13">
        <f>SUM(C55:D55)</f>
        <v>36</v>
      </c>
      <c r="F55" s="14">
        <v>38</v>
      </c>
      <c r="G55" s="14">
        <v>40</v>
      </c>
      <c r="H55" s="14">
        <v>42</v>
      </c>
      <c r="I55" s="14">
        <v>44</v>
      </c>
      <c r="J55" s="14">
        <v>44</v>
      </c>
      <c r="K55" s="14">
        <v>45</v>
      </c>
      <c r="L55" s="14">
        <v>45</v>
      </c>
      <c r="M55" s="14">
        <v>46</v>
      </c>
      <c r="N55" s="14">
        <v>46</v>
      </c>
      <c r="O55" s="14">
        <v>46</v>
      </c>
      <c r="P55" s="14">
        <v>45</v>
      </c>
      <c r="Q55" s="15">
        <f>SUM(E55:P55)</f>
        <v>517</v>
      </c>
      <c r="R55" s="14">
        <v>45</v>
      </c>
      <c r="S55" s="14">
        <v>45</v>
      </c>
      <c r="T55" s="14">
        <v>44</v>
      </c>
      <c r="U55" s="14">
        <v>44</v>
      </c>
      <c r="V55" s="14">
        <v>43</v>
      </c>
      <c r="W55" s="14">
        <v>43</v>
      </c>
      <c r="X55" s="15">
        <f>SUM(R55:W55)</f>
        <v>264</v>
      </c>
      <c r="Y55" s="14">
        <v>42</v>
      </c>
      <c r="Z55" s="14">
        <v>42</v>
      </c>
      <c r="AA55" s="14">
        <v>206</v>
      </c>
      <c r="AB55" s="14">
        <v>213</v>
      </c>
      <c r="AC55" s="15">
        <f>SUM(Y55:AB55)</f>
        <v>503</v>
      </c>
      <c r="AD55" s="14">
        <v>169</v>
      </c>
      <c r="AE55" s="14">
        <v>166</v>
      </c>
      <c r="AF55" s="14">
        <v>139</v>
      </c>
      <c r="AG55" s="14">
        <v>114</v>
      </c>
      <c r="AH55" s="14">
        <v>66</v>
      </c>
      <c r="AI55" s="14">
        <v>77</v>
      </c>
      <c r="AJ55" s="15">
        <f>SUM(AD55:AI55)</f>
        <v>731</v>
      </c>
      <c r="AK55" s="14">
        <v>74</v>
      </c>
      <c r="AL55" s="14">
        <v>39</v>
      </c>
      <c r="AM55" s="14">
        <v>31</v>
      </c>
      <c r="AN55" s="14">
        <v>14</v>
      </c>
      <c r="AO55" s="14">
        <v>16</v>
      </c>
      <c r="AP55" s="13">
        <f>SUM(AK55:AO55)</f>
        <v>174</v>
      </c>
      <c r="AQ55" s="14">
        <v>102</v>
      </c>
      <c r="AR55" s="14">
        <v>99</v>
      </c>
      <c r="AS55" s="14">
        <v>397</v>
      </c>
      <c r="AT55" s="15">
        <f t="shared" si="23"/>
        <v>598</v>
      </c>
      <c r="AU55" s="15">
        <v>47</v>
      </c>
      <c r="AV55" s="15">
        <v>38</v>
      </c>
    </row>
    <row r="56" spans="1:48" ht="14.25" customHeight="1">
      <c r="A56" s="5" t="s">
        <v>53</v>
      </c>
      <c r="B56" s="27">
        <f>SUM(B57:B61)</f>
        <v>5277</v>
      </c>
      <c r="C56" s="6">
        <v>5</v>
      </c>
      <c r="D56" s="6">
        <v>72</v>
      </c>
      <c r="E56" s="6">
        <v>77</v>
      </c>
      <c r="F56" s="6">
        <f aca="true" t="shared" si="25" ref="F56:AV56">SUM(F57:F61)</f>
        <v>85</v>
      </c>
      <c r="G56" s="6">
        <f t="shared" si="25"/>
        <v>91</v>
      </c>
      <c r="H56" s="6">
        <f t="shared" si="25"/>
        <v>94</v>
      </c>
      <c r="I56" s="6">
        <f t="shared" si="25"/>
        <v>96</v>
      </c>
      <c r="J56" s="6">
        <f t="shared" si="25"/>
        <v>97</v>
      </c>
      <c r="K56" s="6">
        <f t="shared" si="25"/>
        <v>96</v>
      </c>
      <c r="L56" s="6">
        <f t="shared" si="25"/>
        <v>95</v>
      </c>
      <c r="M56" s="6">
        <f t="shared" si="25"/>
        <v>93</v>
      </c>
      <c r="N56" s="6">
        <f t="shared" si="25"/>
        <v>90</v>
      </c>
      <c r="O56" s="6">
        <f t="shared" si="25"/>
        <v>87</v>
      </c>
      <c r="P56" s="6">
        <f t="shared" si="25"/>
        <v>83</v>
      </c>
      <c r="Q56" s="6">
        <f>SUM(Q57:Q61)</f>
        <v>1084</v>
      </c>
      <c r="R56" s="6">
        <f t="shared" si="25"/>
        <v>81</v>
      </c>
      <c r="S56" s="6">
        <f t="shared" si="25"/>
        <v>81</v>
      </c>
      <c r="T56" s="6">
        <f t="shared" si="25"/>
        <v>83</v>
      </c>
      <c r="U56" s="6">
        <f t="shared" si="25"/>
        <v>84</v>
      </c>
      <c r="V56" s="6">
        <f t="shared" si="25"/>
        <v>86</v>
      </c>
      <c r="W56" s="6">
        <f t="shared" si="25"/>
        <v>88</v>
      </c>
      <c r="X56" s="6">
        <f>SUM(X57:X61)</f>
        <v>503</v>
      </c>
      <c r="Y56" s="6">
        <f t="shared" si="25"/>
        <v>89</v>
      </c>
      <c r="Z56" s="6">
        <f t="shared" si="25"/>
        <v>89</v>
      </c>
      <c r="AA56" s="6">
        <f t="shared" si="25"/>
        <v>463</v>
      </c>
      <c r="AB56" s="6">
        <f t="shared" si="25"/>
        <v>531</v>
      </c>
      <c r="AC56" s="6">
        <f>SUM(AC57:AC61)</f>
        <v>1172</v>
      </c>
      <c r="AD56" s="6">
        <f t="shared" si="25"/>
        <v>546</v>
      </c>
      <c r="AE56" s="6">
        <f t="shared" si="25"/>
        <v>420</v>
      </c>
      <c r="AF56" s="6">
        <f t="shared" si="25"/>
        <v>350</v>
      </c>
      <c r="AG56" s="6">
        <f t="shared" si="25"/>
        <v>333</v>
      </c>
      <c r="AH56" s="6">
        <f t="shared" si="25"/>
        <v>256</v>
      </c>
      <c r="AI56" s="6">
        <f t="shared" si="25"/>
        <v>192</v>
      </c>
      <c r="AJ56" s="6">
        <f>SUM(AJ57:AJ61)</f>
        <v>2097</v>
      </c>
      <c r="AK56" s="6">
        <f t="shared" si="25"/>
        <v>136</v>
      </c>
      <c r="AL56" s="6">
        <f t="shared" si="25"/>
        <v>122</v>
      </c>
      <c r="AM56" s="6">
        <f t="shared" si="25"/>
        <v>69</v>
      </c>
      <c r="AN56" s="6">
        <f t="shared" si="25"/>
        <v>54</v>
      </c>
      <c r="AO56" s="6">
        <f t="shared" si="25"/>
        <v>40</v>
      </c>
      <c r="AP56" s="6">
        <f t="shared" si="25"/>
        <v>421</v>
      </c>
      <c r="AQ56" s="6">
        <f t="shared" si="25"/>
        <v>213</v>
      </c>
      <c r="AR56" s="6">
        <f t="shared" si="25"/>
        <v>239</v>
      </c>
      <c r="AS56" s="6">
        <f t="shared" si="25"/>
        <v>1199</v>
      </c>
      <c r="AT56" s="6">
        <f t="shared" si="25"/>
        <v>1651</v>
      </c>
      <c r="AU56" s="6">
        <f t="shared" si="25"/>
        <v>97</v>
      </c>
      <c r="AV56" s="6">
        <f t="shared" si="25"/>
        <v>79</v>
      </c>
    </row>
    <row r="57" spans="1:48" ht="14.25" customHeight="1">
      <c r="A57" s="7" t="s">
        <v>54</v>
      </c>
      <c r="B57" s="23">
        <f t="shared" si="3"/>
        <v>1118</v>
      </c>
      <c r="C57" s="14">
        <v>1</v>
      </c>
      <c r="D57" s="14">
        <v>15</v>
      </c>
      <c r="E57" s="13">
        <f>SUM(C57:D57)</f>
        <v>16</v>
      </c>
      <c r="F57" s="14">
        <v>18</v>
      </c>
      <c r="G57" s="14">
        <v>20</v>
      </c>
      <c r="H57" s="14">
        <v>21</v>
      </c>
      <c r="I57" s="14">
        <v>20</v>
      </c>
      <c r="J57" s="8">
        <v>21</v>
      </c>
      <c r="K57" s="8">
        <v>21</v>
      </c>
      <c r="L57" s="8">
        <v>21</v>
      </c>
      <c r="M57" s="8">
        <v>21</v>
      </c>
      <c r="N57" s="8">
        <v>19</v>
      </c>
      <c r="O57" s="8">
        <v>18</v>
      </c>
      <c r="P57" s="8">
        <v>18</v>
      </c>
      <c r="Q57" s="13">
        <f>SUM(E57:P57)</f>
        <v>234</v>
      </c>
      <c r="R57" s="8">
        <v>18</v>
      </c>
      <c r="S57" s="8">
        <v>18</v>
      </c>
      <c r="T57" s="8">
        <v>18</v>
      </c>
      <c r="U57" s="8">
        <v>18</v>
      </c>
      <c r="V57" s="8">
        <v>19</v>
      </c>
      <c r="W57" s="8">
        <v>19</v>
      </c>
      <c r="X57" s="13">
        <f>SUM(R57:W57)</f>
        <v>110</v>
      </c>
      <c r="Y57" s="8">
        <v>18</v>
      </c>
      <c r="Z57" s="8">
        <v>18</v>
      </c>
      <c r="AA57" s="8">
        <v>97</v>
      </c>
      <c r="AB57" s="8">
        <v>111</v>
      </c>
      <c r="AC57" s="13">
        <f>SUM(Y57:AB57)</f>
        <v>244</v>
      </c>
      <c r="AD57" s="8">
        <v>115</v>
      </c>
      <c r="AE57" s="8">
        <v>88</v>
      </c>
      <c r="AF57" s="8">
        <v>73</v>
      </c>
      <c r="AG57" s="8">
        <v>70</v>
      </c>
      <c r="AH57" s="8">
        <v>53</v>
      </c>
      <c r="AI57" s="8">
        <v>42</v>
      </c>
      <c r="AJ57" s="13">
        <f>SUM(AD57:AI57)</f>
        <v>441</v>
      </c>
      <c r="AK57" s="8">
        <v>28</v>
      </c>
      <c r="AL57" s="8">
        <v>26</v>
      </c>
      <c r="AM57" s="8">
        <v>15</v>
      </c>
      <c r="AN57" s="8">
        <v>11</v>
      </c>
      <c r="AO57" s="8">
        <v>9</v>
      </c>
      <c r="AP57" s="13">
        <f>SUM(AK57:AO57)</f>
        <v>89</v>
      </c>
      <c r="AQ57" s="8">
        <v>45</v>
      </c>
      <c r="AR57" s="8">
        <v>50</v>
      </c>
      <c r="AS57" s="8">
        <v>254</v>
      </c>
      <c r="AT57" s="15">
        <f t="shared" si="23"/>
        <v>349</v>
      </c>
      <c r="AU57" s="13">
        <v>20</v>
      </c>
      <c r="AV57" s="13">
        <v>18</v>
      </c>
    </row>
    <row r="58" spans="1:48" ht="14.25" customHeight="1">
      <c r="A58" s="7" t="s">
        <v>55</v>
      </c>
      <c r="B58" s="23">
        <f t="shared" si="3"/>
        <v>2123</v>
      </c>
      <c r="C58" s="14">
        <v>2</v>
      </c>
      <c r="D58" s="14">
        <v>29</v>
      </c>
      <c r="E58" s="13">
        <f>SUM(C58:D58)</f>
        <v>31</v>
      </c>
      <c r="F58" s="14">
        <v>33</v>
      </c>
      <c r="G58" s="14">
        <v>36</v>
      </c>
      <c r="H58" s="14">
        <v>38</v>
      </c>
      <c r="I58" s="14">
        <v>38</v>
      </c>
      <c r="J58" s="8">
        <v>38</v>
      </c>
      <c r="K58" s="8">
        <v>37</v>
      </c>
      <c r="L58" s="8">
        <v>38</v>
      </c>
      <c r="M58" s="8">
        <v>36</v>
      </c>
      <c r="N58" s="8">
        <v>35</v>
      </c>
      <c r="O58" s="8">
        <v>33</v>
      </c>
      <c r="P58" s="8">
        <v>33</v>
      </c>
      <c r="Q58" s="13">
        <f>SUM(E58:P58)</f>
        <v>426</v>
      </c>
      <c r="R58" s="8">
        <v>33</v>
      </c>
      <c r="S58" s="8">
        <v>32</v>
      </c>
      <c r="T58" s="8">
        <v>33</v>
      </c>
      <c r="U58" s="8">
        <v>34</v>
      </c>
      <c r="V58" s="8">
        <v>35</v>
      </c>
      <c r="W58" s="8">
        <v>35</v>
      </c>
      <c r="X58" s="13">
        <f>SUM(R58:W58)</f>
        <v>202</v>
      </c>
      <c r="Y58" s="8">
        <v>35</v>
      </c>
      <c r="Z58" s="8">
        <v>36</v>
      </c>
      <c r="AA58" s="8">
        <v>189</v>
      </c>
      <c r="AB58" s="8">
        <v>217</v>
      </c>
      <c r="AC58" s="13">
        <f>SUM(Y58:AB58)</f>
        <v>477</v>
      </c>
      <c r="AD58" s="8">
        <v>224</v>
      </c>
      <c r="AE58" s="8">
        <v>172</v>
      </c>
      <c r="AF58" s="8">
        <v>144</v>
      </c>
      <c r="AG58" s="8">
        <v>133</v>
      </c>
      <c r="AH58" s="8">
        <v>102</v>
      </c>
      <c r="AI58" s="8">
        <v>76</v>
      </c>
      <c r="AJ58" s="13">
        <f>SUM(AD58:AI58)</f>
        <v>851</v>
      </c>
      <c r="AK58" s="8">
        <v>56</v>
      </c>
      <c r="AL58" s="8">
        <v>50</v>
      </c>
      <c r="AM58" s="8">
        <v>29</v>
      </c>
      <c r="AN58" s="8">
        <v>19</v>
      </c>
      <c r="AO58" s="8">
        <v>13</v>
      </c>
      <c r="AP58" s="13">
        <f>SUM(AK58:AO58)</f>
        <v>167</v>
      </c>
      <c r="AQ58" s="8">
        <v>86</v>
      </c>
      <c r="AR58" s="8">
        <v>97</v>
      </c>
      <c r="AS58" s="8">
        <v>486</v>
      </c>
      <c r="AT58" s="15">
        <f t="shared" si="23"/>
        <v>669</v>
      </c>
      <c r="AU58" s="13">
        <v>40</v>
      </c>
      <c r="AV58" s="13">
        <v>32</v>
      </c>
    </row>
    <row r="59" spans="1:48" ht="14.25" customHeight="1">
      <c r="A59" s="7" t="s">
        <v>56</v>
      </c>
      <c r="B59" s="23">
        <f t="shared" si="3"/>
        <v>1235</v>
      </c>
      <c r="C59" s="14">
        <v>1</v>
      </c>
      <c r="D59" s="14">
        <v>16</v>
      </c>
      <c r="E59" s="13">
        <f>SUM(C59:D59)</f>
        <v>17</v>
      </c>
      <c r="F59" s="14">
        <v>20</v>
      </c>
      <c r="G59" s="14">
        <v>21</v>
      </c>
      <c r="H59" s="14">
        <v>22</v>
      </c>
      <c r="I59" s="14">
        <v>23</v>
      </c>
      <c r="J59" s="8">
        <v>23</v>
      </c>
      <c r="K59" s="8">
        <v>23</v>
      </c>
      <c r="L59" s="8">
        <v>22</v>
      </c>
      <c r="M59" s="8">
        <v>22</v>
      </c>
      <c r="N59" s="8">
        <v>22</v>
      </c>
      <c r="O59" s="8">
        <v>21</v>
      </c>
      <c r="P59" s="8">
        <v>20</v>
      </c>
      <c r="Q59" s="13">
        <f>SUM(E59:P59)</f>
        <v>256</v>
      </c>
      <c r="R59" s="8">
        <v>18</v>
      </c>
      <c r="S59" s="8">
        <v>19</v>
      </c>
      <c r="T59" s="8">
        <v>20</v>
      </c>
      <c r="U59" s="8">
        <v>20</v>
      </c>
      <c r="V59" s="8">
        <v>21</v>
      </c>
      <c r="W59" s="8">
        <v>20</v>
      </c>
      <c r="X59" s="13">
        <f>SUM(R59:W59)</f>
        <v>118</v>
      </c>
      <c r="Y59" s="8">
        <v>22</v>
      </c>
      <c r="Z59" s="8">
        <v>21</v>
      </c>
      <c r="AA59" s="8">
        <v>107</v>
      </c>
      <c r="AB59" s="8">
        <v>122</v>
      </c>
      <c r="AC59" s="13">
        <f>SUM(Y59:AB59)</f>
        <v>272</v>
      </c>
      <c r="AD59" s="8">
        <v>126</v>
      </c>
      <c r="AE59" s="8">
        <v>97</v>
      </c>
      <c r="AF59" s="8">
        <v>81</v>
      </c>
      <c r="AG59" s="8">
        <v>76</v>
      </c>
      <c r="AH59" s="8">
        <v>60</v>
      </c>
      <c r="AI59" s="8">
        <v>45</v>
      </c>
      <c r="AJ59" s="13">
        <f>SUM(AD59:AI59)</f>
        <v>485</v>
      </c>
      <c r="AK59" s="8">
        <v>32</v>
      </c>
      <c r="AL59" s="8">
        <v>29</v>
      </c>
      <c r="AM59" s="8">
        <v>16</v>
      </c>
      <c r="AN59" s="8">
        <v>15</v>
      </c>
      <c r="AO59" s="8">
        <v>12</v>
      </c>
      <c r="AP59" s="13">
        <f>SUM(AK59:AO59)</f>
        <v>104</v>
      </c>
      <c r="AQ59" s="8">
        <v>50</v>
      </c>
      <c r="AR59" s="8">
        <v>56</v>
      </c>
      <c r="AS59" s="8">
        <v>280</v>
      </c>
      <c r="AT59" s="15">
        <f t="shared" si="23"/>
        <v>386</v>
      </c>
      <c r="AU59" s="13">
        <v>22</v>
      </c>
      <c r="AV59" s="13">
        <v>17</v>
      </c>
    </row>
    <row r="60" spans="1:48" ht="14.25" customHeight="1">
      <c r="A60" s="7" t="s">
        <v>57</v>
      </c>
      <c r="B60" s="23">
        <f t="shared" si="3"/>
        <v>531</v>
      </c>
      <c r="C60" s="14">
        <v>1</v>
      </c>
      <c r="D60" s="14">
        <v>8</v>
      </c>
      <c r="E60" s="13">
        <f>SUM(C60:D60)</f>
        <v>9</v>
      </c>
      <c r="F60" s="14">
        <v>9</v>
      </c>
      <c r="G60" s="14">
        <v>9</v>
      </c>
      <c r="H60" s="14">
        <v>9</v>
      </c>
      <c r="I60" s="14">
        <v>10</v>
      </c>
      <c r="J60" s="8">
        <v>10</v>
      </c>
      <c r="K60" s="8">
        <v>10</v>
      </c>
      <c r="L60" s="8">
        <v>9</v>
      </c>
      <c r="M60" s="8">
        <v>9</v>
      </c>
      <c r="N60" s="8">
        <v>9</v>
      </c>
      <c r="O60" s="8">
        <v>10</v>
      </c>
      <c r="P60" s="8">
        <v>8</v>
      </c>
      <c r="Q60" s="13">
        <f>SUM(E60:P60)</f>
        <v>111</v>
      </c>
      <c r="R60" s="8">
        <v>8</v>
      </c>
      <c r="S60" s="8">
        <v>8</v>
      </c>
      <c r="T60" s="8">
        <v>8</v>
      </c>
      <c r="U60" s="8">
        <v>8</v>
      </c>
      <c r="V60" s="8">
        <v>8</v>
      </c>
      <c r="W60" s="8">
        <v>9</v>
      </c>
      <c r="X60" s="13">
        <f>SUM(R60:W60)</f>
        <v>49</v>
      </c>
      <c r="Y60" s="8">
        <v>9</v>
      </c>
      <c r="Z60" s="8">
        <v>9</v>
      </c>
      <c r="AA60" s="8">
        <v>47</v>
      </c>
      <c r="AB60" s="8">
        <v>54</v>
      </c>
      <c r="AC60" s="13">
        <f>SUM(Y60:AB60)</f>
        <v>119</v>
      </c>
      <c r="AD60" s="8">
        <v>54</v>
      </c>
      <c r="AE60" s="8">
        <v>42</v>
      </c>
      <c r="AF60" s="8">
        <v>35</v>
      </c>
      <c r="AG60" s="8">
        <v>34</v>
      </c>
      <c r="AH60" s="8">
        <v>26</v>
      </c>
      <c r="AI60" s="8">
        <v>20</v>
      </c>
      <c r="AJ60" s="13">
        <f>SUM(AD60:AI60)</f>
        <v>211</v>
      </c>
      <c r="AK60" s="8">
        <v>14</v>
      </c>
      <c r="AL60" s="8">
        <v>11</v>
      </c>
      <c r="AM60" s="8">
        <v>6</v>
      </c>
      <c r="AN60" s="8">
        <v>6</v>
      </c>
      <c r="AO60" s="8">
        <v>4</v>
      </c>
      <c r="AP60" s="13">
        <f>SUM(AK60:AO60)</f>
        <v>41</v>
      </c>
      <c r="AQ60" s="8">
        <v>21</v>
      </c>
      <c r="AR60" s="8">
        <v>23</v>
      </c>
      <c r="AS60" s="8">
        <v>117</v>
      </c>
      <c r="AT60" s="15">
        <f t="shared" si="23"/>
        <v>161</v>
      </c>
      <c r="AU60" s="13">
        <v>10</v>
      </c>
      <c r="AV60" s="13">
        <v>8</v>
      </c>
    </row>
    <row r="61" spans="1:48" ht="14.25" customHeight="1">
      <c r="A61" s="7" t="s">
        <v>58</v>
      </c>
      <c r="B61" s="23">
        <f t="shared" si="3"/>
        <v>270</v>
      </c>
      <c r="C61" s="14">
        <v>0</v>
      </c>
      <c r="D61" s="14">
        <v>4</v>
      </c>
      <c r="E61" s="13">
        <f>SUM(C61:D61)</f>
        <v>4</v>
      </c>
      <c r="F61" s="14">
        <v>5</v>
      </c>
      <c r="G61" s="14">
        <v>5</v>
      </c>
      <c r="H61" s="14">
        <v>4</v>
      </c>
      <c r="I61" s="14">
        <v>5</v>
      </c>
      <c r="J61" s="8">
        <v>5</v>
      </c>
      <c r="K61" s="8">
        <v>5</v>
      </c>
      <c r="L61" s="8">
        <v>5</v>
      </c>
      <c r="M61" s="8">
        <v>5</v>
      </c>
      <c r="N61" s="8">
        <v>5</v>
      </c>
      <c r="O61" s="8">
        <v>5</v>
      </c>
      <c r="P61" s="8">
        <v>4</v>
      </c>
      <c r="Q61" s="13">
        <f>SUM(E61:P61)</f>
        <v>57</v>
      </c>
      <c r="R61" s="8">
        <v>4</v>
      </c>
      <c r="S61" s="8">
        <v>4</v>
      </c>
      <c r="T61" s="8">
        <v>4</v>
      </c>
      <c r="U61" s="8">
        <v>4</v>
      </c>
      <c r="V61" s="8">
        <v>3</v>
      </c>
      <c r="W61" s="8">
        <v>5</v>
      </c>
      <c r="X61" s="13">
        <f>SUM(R61:W61)</f>
        <v>24</v>
      </c>
      <c r="Y61" s="8">
        <v>5</v>
      </c>
      <c r="Z61" s="8">
        <v>5</v>
      </c>
      <c r="AA61" s="8">
        <v>23</v>
      </c>
      <c r="AB61" s="8">
        <v>27</v>
      </c>
      <c r="AC61" s="13">
        <f>SUM(Y61:AB61)</f>
        <v>60</v>
      </c>
      <c r="AD61" s="8">
        <v>27</v>
      </c>
      <c r="AE61" s="8">
        <v>21</v>
      </c>
      <c r="AF61" s="8">
        <v>17</v>
      </c>
      <c r="AG61" s="8">
        <v>20</v>
      </c>
      <c r="AH61" s="24">
        <v>15</v>
      </c>
      <c r="AI61" s="24">
        <v>9</v>
      </c>
      <c r="AJ61" s="13">
        <f>SUM(AD61:AI61)</f>
        <v>109</v>
      </c>
      <c r="AK61" s="8">
        <v>6</v>
      </c>
      <c r="AL61" s="8">
        <v>6</v>
      </c>
      <c r="AM61" s="8">
        <v>3</v>
      </c>
      <c r="AN61" s="8">
        <v>3</v>
      </c>
      <c r="AO61" s="8">
        <v>2</v>
      </c>
      <c r="AP61" s="13">
        <f>SUM(AK61:AO61)</f>
        <v>20</v>
      </c>
      <c r="AQ61" s="8">
        <v>11</v>
      </c>
      <c r="AR61" s="24">
        <v>13</v>
      </c>
      <c r="AS61" s="8">
        <v>62</v>
      </c>
      <c r="AT61" s="15">
        <f t="shared" si="23"/>
        <v>86</v>
      </c>
      <c r="AU61" s="13">
        <v>5</v>
      </c>
      <c r="AV61" s="13">
        <v>4</v>
      </c>
    </row>
    <row r="62" spans="1:48" ht="14.25" customHeight="1">
      <c r="A62" s="5" t="s">
        <v>59</v>
      </c>
      <c r="B62" s="27">
        <f>SUM(B63:B67)</f>
        <v>21707</v>
      </c>
      <c r="C62" s="6">
        <v>35</v>
      </c>
      <c r="D62" s="6">
        <v>427</v>
      </c>
      <c r="E62" s="6">
        <v>462</v>
      </c>
      <c r="F62" s="6">
        <f aca="true" t="shared" si="26" ref="F62:AV62">SUM(F63:F67)</f>
        <v>455</v>
      </c>
      <c r="G62" s="6">
        <f t="shared" si="26"/>
        <v>448</v>
      </c>
      <c r="H62" s="6">
        <f t="shared" si="26"/>
        <v>442</v>
      </c>
      <c r="I62" s="6">
        <f t="shared" si="26"/>
        <v>436</v>
      </c>
      <c r="J62" s="6">
        <f t="shared" si="26"/>
        <v>431</v>
      </c>
      <c r="K62" s="6">
        <f t="shared" si="26"/>
        <v>427</v>
      </c>
      <c r="L62" s="6">
        <f t="shared" si="26"/>
        <v>423</v>
      </c>
      <c r="M62" s="6">
        <f t="shared" si="26"/>
        <v>419</v>
      </c>
      <c r="N62" s="6">
        <f t="shared" si="26"/>
        <v>417</v>
      </c>
      <c r="O62" s="6">
        <f t="shared" si="26"/>
        <v>414</v>
      </c>
      <c r="P62" s="6">
        <f t="shared" si="26"/>
        <v>413</v>
      </c>
      <c r="Q62" s="6">
        <f>SUM(Q63:Q67)</f>
        <v>5187</v>
      </c>
      <c r="R62" s="6">
        <f t="shared" si="26"/>
        <v>411</v>
      </c>
      <c r="S62" s="6">
        <f t="shared" si="26"/>
        <v>408</v>
      </c>
      <c r="T62" s="6">
        <f t="shared" si="26"/>
        <v>403</v>
      </c>
      <c r="U62" s="6">
        <f t="shared" si="26"/>
        <v>402</v>
      </c>
      <c r="V62" s="6">
        <f t="shared" si="26"/>
        <v>399</v>
      </c>
      <c r="W62" s="6">
        <f t="shared" si="26"/>
        <v>401</v>
      </c>
      <c r="X62" s="6">
        <f t="shared" si="26"/>
        <v>2424</v>
      </c>
      <c r="Y62" s="6">
        <f t="shared" si="26"/>
        <v>407</v>
      </c>
      <c r="Z62" s="6">
        <f t="shared" si="26"/>
        <v>418</v>
      </c>
      <c r="AA62" s="6">
        <f t="shared" si="26"/>
        <v>2225</v>
      </c>
      <c r="AB62" s="6">
        <f t="shared" si="26"/>
        <v>2363</v>
      </c>
      <c r="AC62" s="6">
        <f>SUM(AC63:AC67)</f>
        <v>5413</v>
      </c>
      <c r="AD62" s="6">
        <f t="shared" si="26"/>
        <v>2272</v>
      </c>
      <c r="AE62" s="6">
        <f t="shared" si="26"/>
        <v>1965</v>
      </c>
      <c r="AF62" s="6">
        <f t="shared" si="26"/>
        <v>1371</v>
      </c>
      <c r="AG62" s="6">
        <f t="shared" si="26"/>
        <v>953</v>
      </c>
      <c r="AH62" s="6">
        <f t="shared" si="26"/>
        <v>730</v>
      </c>
      <c r="AI62" s="6">
        <f t="shared" si="26"/>
        <v>555</v>
      </c>
      <c r="AJ62" s="6">
        <f>SUM(AJ63:AJ67)</f>
        <v>7846</v>
      </c>
      <c r="AK62" s="6">
        <f t="shared" si="26"/>
        <v>360</v>
      </c>
      <c r="AL62" s="6">
        <f t="shared" si="26"/>
        <v>203</v>
      </c>
      <c r="AM62" s="6">
        <f t="shared" si="26"/>
        <v>140</v>
      </c>
      <c r="AN62" s="6">
        <f t="shared" si="26"/>
        <v>74</v>
      </c>
      <c r="AO62" s="6">
        <f t="shared" si="26"/>
        <v>60</v>
      </c>
      <c r="AP62" s="6">
        <f t="shared" si="26"/>
        <v>837</v>
      </c>
      <c r="AQ62" s="6">
        <f t="shared" si="26"/>
        <v>1051</v>
      </c>
      <c r="AR62" s="6">
        <f t="shared" si="26"/>
        <v>994</v>
      </c>
      <c r="AS62" s="6">
        <f t="shared" si="26"/>
        <v>4842</v>
      </c>
      <c r="AT62" s="6">
        <f t="shared" si="26"/>
        <v>6887</v>
      </c>
      <c r="AU62" s="6">
        <f t="shared" si="26"/>
        <v>581</v>
      </c>
      <c r="AV62" s="6">
        <f t="shared" si="26"/>
        <v>468</v>
      </c>
    </row>
    <row r="63" spans="1:48" ht="14.25" customHeight="1">
      <c r="A63" s="7" t="s">
        <v>60</v>
      </c>
      <c r="B63" s="23">
        <f t="shared" si="3"/>
        <v>13274</v>
      </c>
      <c r="C63" s="14">
        <v>21</v>
      </c>
      <c r="D63" s="14">
        <v>261</v>
      </c>
      <c r="E63" s="13">
        <f>SUM(C63:D63)</f>
        <v>282</v>
      </c>
      <c r="F63" s="14">
        <v>280</v>
      </c>
      <c r="G63" s="14">
        <v>274</v>
      </c>
      <c r="H63" s="14">
        <v>271</v>
      </c>
      <c r="I63" s="14">
        <v>268</v>
      </c>
      <c r="J63" s="14">
        <v>264</v>
      </c>
      <c r="K63" s="14">
        <v>263</v>
      </c>
      <c r="L63" s="14">
        <v>259</v>
      </c>
      <c r="M63" s="14">
        <v>258</v>
      </c>
      <c r="N63" s="14">
        <v>257</v>
      </c>
      <c r="O63" s="14">
        <v>254</v>
      </c>
      <c r="P63" s="14">
        <v>254</v>
      </c>
      <c r="Q63" s="15">
        <f>SUM(E63:P63)</f>
        <v>3184</v>
      </c>
      <c r="R63" s="14">
        <v>252</v>
      </c>
      <c r="S63" s="14">
        <v>250</v>
      </c>
      <c r="T63" s="14">
        <v>248</v>
      </c>
      <c r="U63" s="14">
        <v>247</v>
      </c>
      <c r="V63" s="14">
        <v>245</v>
      </c>
      <c r="W63" s="14">
        <v>245</v>
      </c>
      <c r="X63" s="15">
        <f>SUM(R63:W63)</f>
        <v>1487</v>
      </c>
      <c r="Y63" s="14">
        <v>249</v>
      </c>
      <c r="Z63" s="14">
        <v>257</v>
      </c>
      <c r="AA63" s="14">
        <v>1357</v>
      </c>
      <c r="AB63" s="14">
        <v>1441</v>
      </c>
      <c r="AC63" s="15">
        <f>SUM(Y63:AB63)</f>
        <v>3304</v>
      </c>
      <c r="AD63" s="14">
        <v>1386</v>
      </c>
      <c r="AE63" s="14">
        <v>1197</v>
      </c>
      <c r="AF63" s="14">
        <v>836</v>
      </c>
      <c r="AG63" s="14">
        <v>581</v>
      </c>
      <c r="AH63" s="14">
        <v>444</v>
      </c>
      <c r="AI63" s="14">
        <v>339</v>
      </c>
      <c r="AJ63" s="15">
        <f>SUM(AD63:AI63)</f>
        <v>4783</v>
      </c>
      <c r="AK63" s="14">
        <v>221</v>
      </c>
      <c r="AL63" s="14">
        <v>126</v>
      </c>
      <c r="AM63" s="14">
        <v>86</v>
      </c>
      <c r="AN63" s="14">
        <v>45</v>
      </c>
      <c r="AO63" s="14">
        <v>38</v>
      </c>
      <c r="AP63" s="13">
        <f>SUM(AK63:AO63)</f>
        <v>516</v>
      </c>
      <c r="AQ63" s="14">
        <v>666</v>
      </c>
      <c r="AR63" s="14">
        <v>630</v>
      </c>
      <c r="AS63" s="14">
        <v>3065</v>
      </c>
      <c r="AT63" s="15">
        <f t="shared" si="23"/>
        <v>4361</v>
      </c>
      <c r="AU63" s="15">
        <v>362</v>
      </c>
      <c r="AV63" s="15">
        <v>291</v>
      </c>
    </row>
    <row r="64" spans="1:48" ht="14.25" customHeight="1">
      <c r="A64" s="7" t="s">
        <v>61</v>
      </c>
      <c r="B64" s="23">
        <f t="shared" si="3"/>
        <v>479</v>
      </c>
      <c r="C64" s="14">
        <v>2</v>
      </c>
      <c r="D64" s="14">
        <v>18</v>
      </c>
      <c r="E64" s="13">
        <f>SUM(C64:D64)</f>
        <v>20</v>
      </c>
      <c r="F64" s="14">
        <v>16</v>
      </c>
      <c r="G64" s="14">
        <v>16</v>
      </c>
      <c r="H64" s="14">
        <v>14</v>
      </c>
      <c r="I64" s="14">
        <v>14</v>
      </c>
      <c r="J64" s="14">
        <v>14</v>
      </c>
      <c r="K64" s="14">
        <v>12</v>
      </c>
      <c r="L64" s="14">
        <v>11</v>
      </c>
      <c r="M64" s="14">
        <v>11</v>
      </c>
      <c r="N64" s="14">
        <v>11</v>
      </c>
      <c r="O64" s="14">
        <v>9</v>
      </c>
      <c r="P64" s="14">
        <v>8</v>
      </c>
      <c r="Q64" s="15">
        <f>SUM(E64:P64)</f>
        <v>156</v>
      </c>
      <c r="R64" s="14">
        <v>8</v>
      </c>
      <c r="S64" s="14">
        <v>8</v>
      </c>
      <c r="T64" s="14">
        <v>7</v>
      </c>
      <c r="U64" s="14">
        <v>7</v>
      </c>
      <c r="V64" s="14">
        <v>7</v>
      </c>
      <c r="W64" s="14">
        <v>8</v>
      </c>
      <c r="X64" s="15">
        <f>SUM(R64:W64)</f>
        <v>45</v>
      </c>
      <c r="Y64" s="14">
        <v>8</v>
      </c>
      <c r="Z64" s="14">
        <v>10</v>
      </c>
      <c r="AA64" s="14">
        <v>45</v>
      </c>
      <c r="AB64" s="14">
        <v>48</v>
      </c>
      <c r="AC64" s="15">
        <f>SUM(Y64:AB64)</f>
        <v>111</v>
      </c>
      <c r="AD64" s="14">
        <v>46</v>
      </c>
      <c r="AE64" s="14">
        <v>20</v>
      </c>
      <c r="AF64" s="14">
        <v>28</v>
      </c>
      <c r="AG64" s="14">
        <v>19</v>
      </c>
      <c r="AH64" s="14">
        <v>16</v>
      </c>
      <c r="AI64" s="14">
        <v>17</v>
      </c>
      <c r="AJ64" s="15">
        <f>SUM(AD64:AI64)</f>
        <v>146</v>
      </c>
      <c r="AK64" s="14">
        <v>6</v>
      </c>
      <c r="AL64" s="14">
        <v>5</v>
      </c>
      <c r="AM64" s="14">
        <v>4</v>
      </c>
      <c r="AN64" s="14">
        <v>3</v>
      </c>
      <c r="AO64" s="14">
        <v>3</v>
      </c>
      <c r="AP64" s="13">
        <f>SUM(AK64:AO64)</f>
        <v>21</v>
      </c>
      <c r="AQ64" s="14">
        <v>32</v>
      </c>
      <c r="AR64" s="14">
        <v>31</v>
      </c>
      <c r="AS64" s="14">
        <v>151</v>
      </c>
      <c r="AT64" s="15">
        <f t="shared" si="23"/>
        <v>214</v>
      </c>
      <c r="AU64" s="15">
        <v>13</v>
      </c>
      <c r="AV64" s="15">
        <v>10</v>
      </c>
    </row>
    <row r="65" spans="1:48" ht="14.25" customHeight="1">
      <c r="A65" s="7" t="s">
        <v>62</v>
      </c>
      <c r="B65" s="23">
        <f t="shared" si="3"/>
        <v>6815</v>
      </c>
      <c r="C65" s="14">
        <v>9</v>
      </c>
      <c r="D65" s="14">
        <v>119</v>
      </c>
      <c r="E65" s="13">
        <f>SUM(C65:D65)</f>
        <v>128</v>
      </c>
      <c r="F65" s="14">
        <v>124</v>
      </c>
      <c r="G65" s="14">
        <v>123</v>
      </c>
      <c r="H65" s="14">
        <v>123</v>
      </c>
      <c r="I65" s="14">
        <v>122</v>
      </c>
      <c r="J65" s="14">
        <v>127</v>
      </c>
      <c r="K65" s="14">
        <v>126</v>
      </c>
      <c r="L65" s="14">
        <v>127</v>
      </c>
      <c r="M65" s="14">
        <v>126</v>
      </c>
      <c r="N65" s="14">
        <v>126</v>
      </c>
      <c r="O65" s="14">
        <v>127</v>
      </c>
      <c r="P65" s="14">
        <v>127</v>
      </c>
      <c r="Q65" s="15">
        <f>SUM(E65:P65)</f>
        <v>1506</v>
      </c>
      <c r="R65" s="14">
        <v>127</v>
      </c>
      <c r="S65" s="14">
        <v>127</v>
      </c>
      <c r="T65" s="14">
        <v>126</v>
      </c>
      <c r="U65" s="14">
        <v>125</v>
      </c>
      <c r="V65" s="14">
        <v>125</v>
      </c>
      <c r="W65" s="14">
        <v>125</v>
      </c>
      <c r="X65" s="15">
        <f>SUM(R65:W65)</f>
        <v>755</v>
      </c>
      <c r="Y65" s="14">
        <v>124</v>
      </c>
      <c r="Z65" s="14">
        <v>124</v>
      </c>
      <c r="AA65" s="14">
        <v>711</v>
      </c>
      <c r="AB65" s="14">
        <v>755</v>
      </c>
      <c r="AC65" s="15">
        <f>SUM(Y65:AB65)</f>
        <v>1714</v>
      </c>
      <c r="AD65" s="14">
        <v>727</v>
      </c>
      <c r="AE65" s="14">
        <v>687</v>
      </c>
      <c r="AF65" s="14">
        <v>466</v>
      </c>
      <c r="AG65" s="14">
        <v>314</v>
      </c>
      <c r="AH65" s="14">
        <v>240</v>
      </c>
      <c r="AI65" s="14">
        <v>178</v>
      </c>
      <c r="AJ65" s="15">
        <f>SUM(AD65:AI65)</f>
        <v>2612</v>
      </c>
      <c r="AK65" s="14">
        <v>108</v>
      </c>
      <c r="AL65" s="14">
        <v>56</v>
      </c>
      <c r="AM65" s="14">
        <v>36</v>
      </c>
      <c r="AN65" s="14">
        <v>17</v>
      </c>
      <c r="AO65" s="14">
        <v>11</v>
      </c>
      <c r="AP65" s="13">
        <f>SUM(AK65:AO65)</f>
        <v>228</v>
      </c>
      <c r="AQ65" s="14">
        <v>303</v>
      </c>
      <c r="AR65" s="14">
        <v>286</v>
      </c>
      <c r="AS65" s="14">
        <v>1394</v>
      </c>
      <c r="AT65" s="15">
        <f t="shared" si="23"/>
        <v>1983</v>
      </c>
      <c r="AU65" s="15">
        <v>180</v>
      </c>
      <c r="AV65" s="15">
        <v>145</v>
      </c>
    </row>
    <row r="66" spans="1:48" ht="14.25" customHeight="1">
      <c r="A66" s="7" t="s">
        <v>63</v>
      </c>
      <c r="B66" s="23">
        <f t="shared" si="3"/>
        <v>749</v>
      </c>
      <c r="C66" s="14">
        <v>2</v>
      </c>
      <c r="D66" s="14">
        <v>22</v>
      </c>
      <c r="E66" s="13">
        <f>SUM(C66:D66)</f>
        <v>24</v>
      </c>
      <c r="F66" s="14">
        <v>26</v>
      </c>
      <c r="G66" s="14">
        <v>27</v>
      </c>
      <c r="H66" s="14">
        <v>27</v>
      </c>
      <c r="I66" s="14">
        <v>25</v>
      </c>
      <c r="J66" s="14">
        <v>20</v>
      </c>
      <c r="K66" s="14">
        <v>20</v>
      </c>
      <c r="L66" s="14">
        <v>20</v>
      </c>
      <c r="M66" s="14">
        <v>18</v>
      </c>
      <c r="N66" s="14">
        <v>17</v>
      </c>
      <c r="O66" s="14">
        <v>18</v>
      </c>
      <c r="P66" s="14">
        <v>18</v>
      </c>
      <c r="Q66" s="15">
        <f>SUM(E66:P66)</f>
        <v>260</v>
      </c>
      <c r="R66" s="14">
        <v>18</v>
      </c>
      <c r="S66" s="14">
        <v>17</v>
      </c>
      <c r="T66" s="14">
        <v>16</v>
      </c>
      <c r="U66" s="14">
        <v>17</v>
      </c>
      <c r="V66" s="14">
        <v>16</v>
      </c>
      <c r="W66" s="14">
        <v>17</v>
      </c>
      <c r="X66" s="15">
        <f>SUM(R66:W66)</f>
        <v>101</v>
      </c>
      <c r="Y66" s="14">
        <v>20</v>
      </c>
      <c r="Z66" s="14">
        <v>21</v>
      </c>
      <c r="AA66" s="14">
        <v>67</v>
      </c>
      <c r="AB66" s="14">
        <v>71</v>
      </c>
      <c r="AC66" s="15">
        <f>SUM(Y66:AB66)</f>
        <v>179</v>
      </c>
      <c r="AD66" s="14">
        <v>68</v>
      </c>
      <c r="AE66" s="14">
        <v>21</v>
      </c>
      <c r="AF66" s="14">
        <v>14</v>
      </c>
      <c r="AG66" s="14">
        <v>20</v>
      </c>
      <c r="AH66" s="14">
        <v>16</v>
      </c>
      <c r="AI66" s="14">
        <v>11</v>
      </c>
      <c r="AJ66" s="15">
        <f>SUM(AD66:AI66)</f>
        <v>150</v>
      </c>
      <c r="AK66" s="14">
        <v>19</v>
      </c>
      <c r="AL66" s="14">
        <v>13</v>
      </c>
      <c r="AM66" s="14">
        <v>12</v>
      </c>
      <c r="AN66" s="14">
        <v>8</v>
      </c>
      <c r="AO66" s="14">
        <v>7</v>
      </c>
      <c r="AP66" s="13">
        <f>SUM(AK66:AO66)</f>
        <v>59</v>
      </c>
      <c r="AQ66" s="14">
        <v>33</v>
      </c>
      <c r="AR66" s="14">
        <v>31</v>
      </c>
      <c r="AS66" s="14">
        <v>155</v>
      </c>
      <c r="AT66" s="15">
        <f t="shared" si="23"/>
        <v>219</v>
      </c>
      <c r="AU66" s="15">
        <v>19</v>
      </c>
      <c r="AV66" s="15">
        <v>16</v>
      </c>
    </row>
    <row r="67" spans="1:48" ht="14.25" customHeight="1">
      <c r="A67" s="7" t="s">
        <v>64</v>
      </c>
      <c r="B67" s="23">
        <f t="shared" si="3"/>
        <v>390</v>
      </c>
      <c r="C67" s="14">
        <v>1</v>
      </c>
      <c r="D67" s="14">
        <v>7</v>
      </c>
      <c r="E67" s="13">
        <f>SUM(C67:D67)</f>
        <v>8</v>
      </c>
      <c r="F67" s="14">
        <v>9</v>
      </c>
      <c r="G67" s="14">
        <v>8</v>
      </c>
      <c r="H67" s="14">
        <v>7</v>
      </c>
      <c r="I67" s="14">
        <v>7</v>
      </c>
      <c r="J67" s="14">
        <v>6</v>
      </c>
      <c r="K67" s="14">
        <v>6</v>
      </c>
      <c r="L67" s="14">
        <v>6</v>
      </c>
      <c r="M67" s="14">
        <v>6</v>
      </c>
      <c r="N67" s="14">
        <v>6</v>
      </c>
      <c r="O67" s="14">
        <v>6</v>
      </c>
      <c r="P67" s="14">
        <v>6</v>
      </c>
      <c r="Q67" s="15">
        <f>SUM(E67:P67)</f>
        <v>81</v>
      </c>
      <c r="R67" s="14">
        <v>6</v>
      </c>
      <c r="S67" s="14">
        <v>6</v>
      </c>
      <c r="T67" s="14">
        <v>6</v>
      </c>
      <c r="U67" s="14">
        <v>6</v>
      </c>
      <c r="V67" s="14">
        <v>6</v>
      </c>
      <c r="W67" s="14">
        <v>6</v>
      </c>
      <c r="X67" s="15">
        <f>SUM(R67:W67)</f>
        <v>36</v>
      </c>
      <c r="Y67" s="14">
        <v>6</v>
      </c>
      <c r="Z67" s="14">
        <v>6</v>
      </c>
      <c r="AA67" s="14">
        <v>45</v>
      </c>
      <c r="AB67" s="14">
        <v>48</v>
      </c>
      <c r="AC67" s="15">
        <f>SUM(Y67:AB67)</f>
        <v>105</v>
      </c>
      <c r="AD67" s="23">
        <v>45</v>
      </c>
      <c r="AE67" s="14">
        <v>40</v>
      </c>
      <c r="AF67" s="14">
        <v>27</v>
      </c>
      <c r="AG67" s="14">
        <v>19</v>
      </c>
      <c r="AH67" s="14">
        <v>14</v>
      </c>
      <c r="AI67" s="14">
        <v>10</v>
      </c>
      <c r="AJ67" s="15">
        <f>SUM(AD67:AI67)</f>
        <v>155</v>
      </c>
      <c r="AK67" s="14">
        <v>6</v>
      </c>
      <c r="AL67" s="14">
        <v>3</v>
      </c>
      <c r="AM67" s="14">
        <v>2</v>
      </c>
      <c r="AN67" s="14">
        <v>1</v>
      </c>
      <c r="AO67" s="14">
        <v>1</v>
      </c>
      <c r="AP67" s="13">
        <f>SUM(AK67:AO67)</f>
        <v>13</v>
      </c>
      <c r="AQ67" s="14">
        <v>17</v>
      </c>
      <c r="AR67" s="14">
        <v>16</v>
      </c>
      <c r="AS67" s="14">
        <v>77</v>
      </c>
      <c r="AT67" s="15">
        <f t="shared" si="23"/>
        <v>110</v>
      </c>
      <c r="AU67" s="15">
        <v>7</v>
      </c>
      <c r="AV67" s="15">
        <v>6</v>
      </c>
    </row>
    <row r="69" spans="1:48" s="12" customFormat="1" ht="12.75">
      <c r="A69" s="1"/>
      <c r="B69" s="3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12" customFormat="1" ht="12.75">
      <c r="A70" s="1"/>
      <c r="B70" s="3"/>
      <c r="C70" s="2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12" customFormat="1" ht="12.75">
      <c r="A71" s="1"/>
      <c r="B71" s="3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12" customFormat="1" ht="12.75">
      <c r="A72" s="1"/>
      <c r="B72" s="3"/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12" customFormat="1" ht="12.75">
      <c r="A73" s="1"/>
      <c r="B73" s="3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12" customFormat="1" ht="12.75">
      <c r="A74" s="1"/>
      <c r="B74" s="3"/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12" customFormat="1" ht="12.75">
      <c r="A75" s="1"/>
      <c r="B75" s="3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12" customFormat="1" ht="12.75">
      <c r="A76" s="1"/>
      <c r="B76" s="3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12" customFormat="1" ht="12.75">
      <c r="A77" s="1"/>
      <c r="B77" s="3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12" customFormat="1" ht="12.75">
      <c r="A78" s="1"/>
      <c r="B78" s="3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12" customFormat="1" ht="12.75">
      <c r="A79" s="1"/>
      <c r="B79" s="3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12" customFormat="1" ht="12.75">
      <c r="A80" s="1"/>
      <c r="B80" s="3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12" customFormat="1" ht="12.75">
      <c r="A81" s="1"/>
      <c r="B81" s="3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12" customFormat="1" ht="12.75">
      <c r="A82" s="1"/>
      <c r="B82" s="3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12" customFormat="1" ht="12.75">
      <c r="A83" s="1"/>
      <c r="B83" s="3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12" customFormat="1" ht="12.75">
      <c r="A84" s="1"/>
      <c r="B84" s="3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12" customFormat="1" ht="12.75">
      <c r="A85" s="1"/>
      <c r="B85" s="3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12" customFormat="1" ht="12.75">
      <c r="A86" s="1"/>
      <c r="B86" s="3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12" customFormat="1" ht="12.75">
      <c r="A87" s="1"/>
      <c r="B87" s="3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12" customFormat="1" ht="12.75">
      <c r="A88" s="1"/>
      <c r="B88" s="3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12" customFormat="1" ht="12.75">
      <c r="A89" s="1"/>
      <c r="B89" s="3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12" customFormat="1" ht="12.75">
      <c r="A90" s="1"/>
      <c r="B90" s="3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2" customFormat="1" ht="12.75">
      <c r="A91" s="1"/>
      <c r="B91" s="3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12" customFormat="1" ht="12.75">
      <c r="A92" s="1"/>
      <c r="B92" s="3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s="12" customFormat="1" ht="12.75">
      <c r="A93" s="1"/>
      <c r="B93" s="3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12" customFormat="1" ht="12.75">
      <c r="A94" s="1"/>
      <c r="B94" s="3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s="12" customFormat="1" ht="12.75">
      <c r="A95" s="1"/>
      <c r="B95" s="3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s="12" customFormat="1" ht="12.75">
      <c r="A96" s="1"/>
      <c r="B96" s="3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s="12" customFormat="1" ht="12.75">
      <c r="A97" s="1"/>
      <c r="B97" s="3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s="12" customFormat="1" ht="12.75">
      <c r="A98" s="1"/>
      <c r="B98" s="3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s="12" customFormat="1" ht="12.75">
      <c r="A99" s="1"/>
      <c r="B99" s="3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s="12" customFormat="1" ht="12.75">
      <c r="A100" s="1"/>
      <c r="B100" s="3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s="12" customFormat="1" ht="12.75">
      <c r="A101" s="1"/>
      <c r="B101" s="3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s="12" customFormat="1" ht="12.75">
      <c r="A102" s="1"/>
      <c r="B102" s="3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12" customFormat="1" ht="12.75">
      <c r="A103" s="1"/>
      <c r="B103" s="3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s="12" customFormat="1" ht="12.75">
      <c r="A104" s="1"/>
      <c r="B104" s="3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s="12" customFormat="1" ht="12.75">
      <c r="A105" s="1"/>
      <c r="B105" s="3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s="12" customFormat="1" ht="12.75">
      <c r="A106" s="1"/>
      <c r="B106" s="3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s="12" customFormat="1" ht="12.75">
      <c r="A107" s="1"/>
      <c r="B107" s="3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s="12" customFormat="1" ht="12.75">
      <c r="A108" s="1"/>
      <c r="B108" s="3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s="12" customFormat="1" ht="12.75">
      <c r="A109" s="1"/>
      <c r="B109" s="3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12" customFormat="1" ht="12.75">
      <c r="A110" s="1"/>
      <c r="B110" s="3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12" customFormat="1" ht="12.75">
      <c r="A111" s="1"/>
      <c r="B111" s="3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12" customFormat="1" ht="12.75">
      <c r="A112" s="1"/>
      <c r="B112" s="3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12" customFormat="1" ht="12.75">
      <c r="A113" s="1"/>
      <c r="B113" s="3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12" customFormat="1" ht="12.75">
      <c r="A114" s="1"/>
      <c r="B114" s="3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12" customFormat="1" ht="12.75">
      <c r="A115" s="1"/>
      <c r="B115" s="3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12" customFormat="1" ht="12.75">
      <c r="A116" s="1"/>
      <c r="B116" s="3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12" customFormat="1" ht="12.75">
      <c r="A117" s="1"/>
      <c r="B117" s="3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12" customFormat="1" ht="12.75">
      <c r="A118" s="1"/>
      <c r="B118" s="3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12" customFormat="1" ht="12.75">
      <c r="A119" s="1"/>
      <c r="B119" s="3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12" customFormat="1" ht="12.75">
      <c r="A120" s="1"/>
      <c r="B120" s="3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s="12" customFormat="1" ht="12.75">
      <c r="A121" s="1"/>
      <c r="B121" s="3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s="12" customFormat="1" ht="12.75">
      <c r="A122" s="1"/>
      <c r="B122" s="3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s="12" customFormat="1" ht="12.75">
      <c r="A123" s="1"/>
      <c r="B123" s="3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s="12" customFormat="1" ht="12.75">
      <c r="A124" s="1"/>
      <c r="B124" s="3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s="12" customFormat="1" ht="12.75">
      <c r="A125" s="1"/>
      <c r="B125" s="3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s="12" customFormat="1" ht="12.75">
      <c r="A126" s="1"/>
      <c r="B126" s="3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s="12" customFormat="1" ht="12.75">
      <c r="A127" s="1"/>
      <c r="B127" s="3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s="12" customFormat="1" ht="12.75">
      <c r="A128" s="1"/>
      <c r="B128" s="3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s="12" customFormat="1" ht="12.75">
      <c r="A129" s="1"/>
      <c r="B129" s="3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s="12" customFormat="1" ht="12.75">
      <c r="A130" s="1"/>
      <c r="B130" s="3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s="12" customFormat="1" ht="12.75">
      <c r="A131" s="1"/>
      <c r="B131" s="3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s="12" customFormat="1" ht="12.75">
      <c r="A132" s="1"/>
      <c r="B132" s="3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49" spans="1:48" s="12" customFormat="1" ht="12.75">
      <c r="A149" s="1"/>
      <c r="B149" s="3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s="12" customFormat="1" ht="12.75">
      <c r="A150" s="1"/>
      <c r="B150" s="3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s="12" customFormat="1" ht="12.75">
      <c r="A151" s="1"/>
      <c r="B151" s="3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s="12" customFormat="1" ht="12.75">
      <c r="A152" s="1"/>
      <c r="B152" s="3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s="12" customFormat="1" ht="12.75">
      <c r="A153" s="1"/>
      <c r="B153" s="3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s="12" customFormat="1" ht="12.75">
      <c r="A154" s="1"/>
      <c r="B154" s="3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s="12" customFormat="1" ht="12.75">
      <c r="A155" s="1"/>
      <c r="B155" s="3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s="12" customFormat="1" ht="12.75">
      <c r="A156" s="1"/>
      <c r="B156" s="3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s="12" customFormat="1" ht="12.75">
      <c r="A157" s="1"/>
      <c r="B157" s="3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s="12" customFormat="1" ht="12.75">
      <c r="A158" s="1"/>
      <c r="B158" s="3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s="12" customFormat="1" ht="12.75">
      <c r="A159" s="1"/>
      <c r="B159" s="3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s="12" customFormat="1" ht="12.75">
      <c r="A160" s="1"/>
      <c r="B160" s="3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s="12" customFormat="1" ht="12.75">
      <c r="A161" s="1"/>
      <c r="B161" s="3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s="12" customFormat="1" ht="12.75">
      <c r="A162" s="1"/>
      <c r="B162" s="3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s="12" customFormat="1" ht="12.75">
      <c r="A163" s="1"/>
      <c r="B163" s="3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s="12" customFormat="1" ht="12.75">
      <c r="A164" s="1"/>
      <c r="B164" s="3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s="12" customFormat="1" ht="12.75">
      <c r="A165" s="1"/>
      <c r="B165" s="3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s="12" customFormat="1" ht="12.75">
      <c r="A166" s="1"/>
      <c r="B166" s="3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s="12" customFormat="1" ht="12.75">
      <c r="A167" s="1"/>
      <c r="B167" s="3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s="12" customFormat="1" ht="12.75">
      <c r="A168" s="1"/>
      <c r="B168" s="3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s="12" customFormat="1" ht="12.75">
      <c r="A169" s="1"/>
      <c r="B169" s="3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s="12" customFormat="1" ht="12.75">
      <c r="A170" s="1"/>
      <c r="B170" s="3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s="12" customFormat="1" ht="12.75">
      <c r="A171" s="1"/>
      <c r="B171" s="3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s="12" customFormat="1" ht="12.75">
      <c r="A172" s="1"/>
      <c r="B172" s="3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s="12" customFormat="1" ht="12.75">
      <c r="A173" s="1"/>
      <c r="B173" s="3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s="12" customFormat="1" ht="12.75">
      <c r="A174" s="1"/>
      <c r="B174" s="3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s="12" customFormat="1" ht="12.75">
      <c r="A175" s="1"/>
      <c r="B175" s="3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s="12" customFormat="1" ht="12.75">
      <c r="A176" s="1"/>
      <c r="B176" s="3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s="12" customFormat="1" ht="12.75">
      <c r="A177" s="1"/>
      <c r="B177" s="3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s="12" customFormat="1" ht="12.75">
      <c r="A178" s="1"/>
      <c r="B178" s="3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s="12" customFormat="1" ht="12.75">
      <c r="A179" s="1"/>
      <c r="B179" s="3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s="12" customFormat="1" ht="12.75">
      <c r="A180" s="1"/>
      <c r="B180" s="3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s="12" customFormat="1" ht="12.75">
      <c r="A181" s="1"/>
      <c r="B181" s="3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s="12" customFormat="1" ht="12.75">
      <c r="A182" s="1"/>
      <c r="B182" s="3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s="12" customFormat="1" ht="12.75">
      <c r="A183" s="1"/>
      <c r="B183" s="3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12" customFormat="1" ht="12.75">
      <c r="A184" s="1"/>
      <c r="B184" s="3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12" customFormat="1" ht="12.75">
      <c r="A185" s="1"/>
      <c r="B185" s="3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12" customFormat="1" ht="12.75">
      <c r="A186" s="1"/>
      <c r="B186" s="3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12" customFormat="1" ht="12.75">
      <c r="A187" s="1"/>
      <c r="B187" s="3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12" customFormat="1" ht="12.75">
      <c r="A188" s="1"/>
      <c r="B188" s="3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12" customFormat="1" ht="12.75">
      <c r="A189" s="1"/>
      <c r="B189" s="3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12" customFormat="1" ht="12.75">
      <c r="A190" s="1"/>
      <c r="B190" s="3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12" customFormat="1" ht="12.75">
      <c r="A191" s="1"/>
      <c r="B191" s="3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12" customFormat="1" ht="12.75">
      <c r="A192" s="1"/>
      <c r="B192" s="3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12" customFormat="1" ht="12.75">
      <c r="A193" s="1"/>
      <c r="B193" s="3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12" customFormat="1" ht="12.75">
      <c r="A194" s="1"/>
      <c r="B194" s="3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12" customFormat="1" ht="12.75">
      <c r="A195" s="1"/>
      <c r="B195" s="3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12" customFormat="1" ht="12.75">
      <c r="A196" s="1"/>
      <c r="B196" s="3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12" customFormat="1" ht="12.75">
      <c r="A197" s="1"/>
      <c r="B197" s="3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12" customFormat="1" ht="12.75">
      <c r="A198" s="1"/>
      <c r="B198" s="3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12" customFormat="1" ht="12.75">
      <c r="A199" s="1"/>
      <c r="B199" s="3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12" customFormat="1" ht="12.75">
      <c r="A200" s="1"/>
      <c r="B200" s="3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12" customFormat="1" ht="12.75">
      <c r="A201" s="1"/>
      <c r="B201" s="3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12" customFormat="1" ht="12.75">
      <c r="A202" s="1"/>
      <c r="B202" s="3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12" customFormat="1" ht="12.75">
      <c r="A203" s="1"/>
      <c r="B203" s="3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12" customFormat="1" ht="12.75">
      <c r="A204" s="1"/>
      <c r="B204" s="3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12" customFormat="1" ht="12.75">
      <c r="A205" s="1"/>
      <c r="B205" s="3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12" customFormat="1" ht="12.75">
      <c r="A206" s="1"/>
      <c r="B206" s="3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12" customFormat="1" ht="12.75">
      <c r="A207" s="1"/>
      <c r="B207" s="3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12" customFormat="1" ht="12.75">
      <c r="A208" s="1"/>
      <c r="B208" s="3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12" customFormat="1" ht="12.75">
      <c r="A209" s="1"/>
      <c r="B209" s="3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12" customFormat="1" ht="12.75">
      <c r="A210" s="1"/>
      <c r="B210" s="3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12" customFormat="1" ht="12.75">
      <c r="A211" s="1"/>
      <c r="B211" s="3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12" customFormat="1" ht="12.75">
      <c r="A212" s="1"/>
      <c r="B212" s="3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12" customFormat="1" ht="12.75">
      <c r="A213" s="1"/>
      <c r="B213" s="3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12" customFormat="1" ht="12.75">
      <c r="A214" s="1"/>
      <c r="B214" s="3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12" customFormat="1" ht="12.75">
      <c r="A215" s="1"/>
      <c r="B215" s="3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12" customFormat="1" ht="12.75">
      <c r="A216" s="1"/>
      <c r="B216" s="3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12" customFormat="1" ht="12.75">
      <c r="A217" s="1"/>
      <c r="B217" s="3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12" customFormat="1" ht="12.75">
      <c r="A218" s="1"/>
      <c r="B218" s="3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12" customFormat="1" ht="12.75">
      <c r="A219" s="1"/>
      <c r="B219" s="3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12" customFormat="1" ht="12.75">
      <c r="A220" s="1"/>
      <c r="B220" s="3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12" customFormat="1" ht="12.75">
      <c r="A221" s="1"/>
      <c r="B221" s="3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12" customFormat="1" ht="12.75">
      <c r="A222" s="1"/>
      <c r="B222" s="3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12" customFormat="1" ht="12.75">
      <c r="A223" s="1"/>
      <c r="B223" s="3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s="12" customFormat="1" ht="12.75">
      <c r="A224" s="1"/>
      <c r="B224" s="3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s="12" customFormat="1" ht="12.75">
      <c r="A225" s="1"/>
      <c r="B225" s="3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12" customFormat="1" ht="12.75">
      <c r="A226" s="1"/>
      <c r="B226" s="3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12" customFormat="1" ht="12.75">
      <c r="A227" s="1"/>
      <c r="B227" s="3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12" customFormat="1" ht="12.75">
      <c r="A228" s="1"/>
      <c r="B228" s="3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12" customFormat="1" ht="12.75">
      <c r="A229" s="1"/>
      <c r="B229" s="3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s="12" customFormat="1" ht="12.75">
      <c r="A230" s="1"/>
      <c r="B230" s="3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s="12" customFormat="1" ht="12.75">
      <c r="A231" s="1"/>
      <c r="B231" s="3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s="12" customFormat="1" ht="12.75">
      <c r="A232" s="1"/>
      <c r="B232" s="3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s="12" customFormat="1" ht="12.75">
      <c r="A233" s="1"/>
      <c r="B233" s="3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s="12" customFormat="1" ht="12.75">
      <c r="A234" s="1"/>
      <c r="B234" s="3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12" customFormat="1" ht="12.75">
      <c r="A235" s="1"/>
      <c r="B235" s="3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s="12" customFormat="1" ht="12.75">
      <c r="A236" s="1"/>
      <c r="B236" s="3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s="12" customFormat="1" ht="12.75">
      <c r="A237" s="1"/>
      <c r="B237" s="3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12" customFormat="1" ht="12.75">
      <c r="A238" s="1"/>
      <c r="B238" s="3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12" customFormat="1" ht="12.75">
      <c r="A239" s="1"/>
      <c r="B239" s="3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12" customFormat="1" ht="12.75">
      <c r="A240" s="1"/>
      <c r="B240" s="3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12" customFormat="1" ht="12.75">
      <c r="A241" s="1"/>
      <c r="B241" s="3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12" customFormat="1" ht="12.75">
      <c r="A242" s="1"/>
      <c r="B242" s="3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12" customFormat="1" ht="12.75">
      <c r="A243" s="1"/>
      <c r="B243" s="3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12" customFormat="1" ht="12.75">
      <c r="A244" s="1"/>
      <c r="B244" s="3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12" customFormat="1" ht="12.75">
      <c r="A245" s="1"/>
      <c r="B245" s="3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s="12" customFormat="1" ht="12.75">
      <c r="A246" s="1"/>
      <c r="B246" s="3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12" customFormat="1" ht="12.75">
      <c r="A247" s="1"/>
      <c r="B247" s="3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12" customFormat="1" ht="12.75">
      <c r="A248" s="1"/>
      <c r="B248" s="3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12" customFormat="1" ht="12.75">
      <c r="A249" s="1"/>
      <c r="B249" s="3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12" customFormat="1" ht="12.75">
      <c r="A250" s="1"/>
      <c r="B250" s="3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12" customFormat="1" ht="12.75">
      <c r="A251" s="1"/>
      <c r="B251" s="3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12" customFormat="1" ht="12.75">
      <c r="A252" s="1"/>
      <c r="B252" s="3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12" customFormat="1" ht="12.75">
      <c r="A253" s="1"/>
      <c r="B253" s="3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12" customFormat="1" ht="12.75">
      <c r="A254" s="1"/>
      <c r="B254" s="3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s="12" customFormat="1" ht="12.75">
      <c r="A255" s="1"/>
      <c r="B255" s="3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s="12" customFormat="1" ht="12.75">
      <c r="A256" s="1"/>
      <c r="B256" s="3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2" customFormat="1" ht="12.75">
      <c r="A257" s="1"/>
      <c r="B257" s="3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2" customFormat="1" ht="12.75">
      <c r="A258" s="1"/>
      <c r="B258" s="3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2" customFormat="1" ht="12.75">
      <c r="A259" s="1"/>
      <c r="B259" s="3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2" customFormat="1" ht="12.75">
      <c r="A260" s="1"/>
      <c r="B260" s="3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2" customFormat="1" ht="12.75">
      <c r="A261" s="1"/>
      <c r="B261" s="3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2" customFormat="1" ht="12.75">
      <c r="A262" s="1"/>
      <c r="B262" s="3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2" customFormat="1" ht="12.75">
      <c r="A263" s="1"/>
      <c r="B263" s="3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2" customFormat="1" ht="12.75">
      <c r="A264" s="1"/>
      <c r="B264" s="3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2" customFormat="1" ht="12.75">
      <c r="A265" s="1"/>
      <c r="B265" s="3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2" customFormat="1" ht="12.75">
      <c r="A266" s="1"/>
      <c r="B266" s="3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2" customFormat="1" ht="12.75">
      <c r="A267" s="1"/>
      <c r="B267" s="3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2" customFormat="1" ht="12.75">
      <c r="A268" s="1"/>
      <c r="B268" s="3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2" customFormat="1" ht="12.75">
      <c r="A269" s="1"/>
      <c r="B269" s="3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2" customFormat="1" ht="12.75">
      <c r="A270" s="1"/>
      <c r="B270" s="3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2" customFormat="1" ht="12.75">
      <c r="A271" s="1"/>
      <c r="B271" s="3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s="12" customFormat="1" ht="12.75">
      <c r="A272" s="1"/>
      <c r="B272" s="3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s="12" customFormat="1" ht="12.75">
      <c r="A273" s="1"/>
      <c r="B273" s="3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s="12" customFormat="1" ht="12.75">
      <c r="A274" s="1"/>
      <c r="B274" s="3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s="12" customFormat="1" ht="12.75">
      <c r="A275" s="1"/>
      <c r="B275" s="3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s="12" customFormat="1" ht="12.75">
      <c r="A276" s="1"/>
      <c r="B276" s="3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s="12" customFormat="1" ht="12.75">
      <c r="A277" s="1"/>
      <c r="B277" s="3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s="12" customFormat="1" ht="12.75">
      <c r="A278" s="1"/>
      <c r="B278" s="3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s="12" customFormat="1" ht="12.75">
      <c r="A279" s="1"/>
      <c r="B279" s="3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s="12" customFormat="1" ht="12.75">
      <c r="A280" s="1"/>
      <c r="B280" s="3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s="12" customFormat="1" ht="12.75">
      <c r="A281" s="1"/>
      <c r="B281" s="3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s="12" customFormat="1" ht="12.75">
      <c r="A282" s="1"/>
      <c r="B282" s="3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s="12" customFormat="1" ht="12.75">
      <c r="A283" s="1"/>
      <c r="B283" s="3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s="12" customFormat="1" ht="12.75">
      <c r="A284" s="1"/>
      <c r="B284" s="3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s="12" customFormat="1" ht="12.75">
      <c r="A285" s="1"/>
      <c r="B285" s="3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s="12" customFormat="1" ht="12.75">
      <c r="A286" s="1"/>
      <c r="B286" s="3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s="12" customFormat="1" ht="12.75">
      <c r="A287" s="1"/>
      <c r="B287" s="3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s="12" customFormat="1" ht="12.75">
      <c r="A288" s="1"/>
      <c r="B288" s="3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s="12" customFormat="1" ht="12.75">
      <c r="A289" s="1"/>
      <c r="B289" s="3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s="12" customFormat="1" ht="12.75">
      <c r="A290" s="1"/>
      <c r="B290" s="3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s="12" customFormat="1" ht="12.75">
      <c r="A291" s="1"/>
      <c r="B291" s="3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s="12" customFormat="1" ht="12.75">
      <c r="A292" s="1"/>
      <c r="B292" s="3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s="12" customFormat="1" ht="12.75">
      <c r="A293" s="1"/>
      <c r="B293" s="3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s="12" customFormat="1" ht="12.75">
      <c r="A294" s="1"/>
      <c r="B294" s="3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295" spans="1:48" s="12" customFormat="1" ht="12.75">
      <c r="A295" s="1"/>
      <c r="B295" s="3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</row>
    <row r="296" spans="1:48" s="12" customFormat="1" ht="12.75">
      <c r="A296" s="1"/>
      <c r="B296" s="3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</row>
    <row r="297" spans="1:48" s="12" customFormat="1" ht="12.75">
      <c r="A297" s="1"/>
      <c r="B297" s="3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</row>
    <row r="298" spans="1:48" s="12" customFormat="1" ht="12.75">
      <c r="A298" s="1"/>
      <c r="B298" s="3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</row>
    <row r="299" spans="1:48" s="12" customFormat="1" ht="12.75">
      <c r="A299" s="1"/>
      <c r="B299" s="3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</row>
    <row r="300" spans="1:48" s="12" customFormat="1" ht="12.75">
      <c r="A300" s="1"/>
      <c r="B300" s="3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</row>
    <row r="301" spans="1:48" s="12" customFormat="1" ht="12.75">
      <c r="A301" s="1"/>
      <c r="B301" s="3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</row>
    <row r="302" spans="1:48" s="12" customFormat="1" ht="12.75">
      <c r="A302" s="1"/>
      <c r="B302" s="3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</row>
    <row r="303" spans="1:48" s="12" customFormat="1" ht="12.75">
      <c r="A303" s="1"/>
      <c r="B303" s="3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</row>
    <row r="304" spans="1:48" s="12" customFormat="1" ht="12.75">
      <c r="A304" s="1"/>
      <c r="B304" s="3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</row>
    <row r="305" spans="1:48" s="12" customFormat="1" ht="12.75">
      <c r="A305" s="1"/>
      <c r="B305" s="3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</row>
    <row r="306" spans="1:48" s="12" customFormat="1" ht="12.75">
      <c r="A306" s="1"/>
      <c r="B306" s="3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</row>
    <row r="307" spans="1:48" s="12" customFormat="1" ht="12.75">
      <c r="A307" s="1"/>
      <c r="B307" s="3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</row>
    <row r="308" spans="1:48" s="12" customFormat="1" ht="12.75">
      <c r="A308" s="1"/>
      <c r="B308" s="3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</row>
    <row r="309" spans="1:48" s="12" customFormat="1" ht="12.75">
      <c r="A309" s="1"/>
      <c r="B309" s="3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</row>
    <row r="310" spans="1:48" s="12" customFormat="1" ht="12.75">
      <c r="A310" s="1"/>
      <c r="B310" s="3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</row>
    <row r="311" spans="1:48" s="12" customFormat="1" ht="12.75">
      <c r="A311" s="1"/>
      <c r="B311" s="3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</row>
    <row r="312" spans="1:48" s="12" customFormat="1" ht="12.75">
      <c r="A312" s="1"/>
      <c r="B312" s="3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</row>
    <row r="313" spans="1:48" s="12" customFormat="1" ht="12.75">
      <c r="A313" s="1"/>
      <c r="B313" s="3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</row>
    <row r="314" spans="1:48" s="12" customFormat="1" ht="12.75">
      <c r="A314" s="1"/>
      <c r="B314" s="3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</row>
    <row r="315" spans="1:48" s="12" customFormat="1" ht="12.75">
      <c r="A315" s="1"/>
      <c r="B315" s="3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</row>
    <row r="316" spans="1:48" s="12" customFormat="1" ht="12.75">
      <c r="A316" s="1"/>
      <c r="B316" s="3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</row>
    <row r="317" spans="1:48" s="12" customFormat="1" ht="12.75">
      <c r="A317" s="1"/>
      <c r="B317" s="3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 spans="1:48" s="12" customFormat="1" ht="12.75">
      <c r="A318" s="1"/>
      <c r="B318" s="3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 spans="1:48" s="12" customFormat="1" ht="12.75">
      <c r="A319" s="1"/>
      <c r="B319" s="3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 spans="1:48" s="12" customFormat="1" ht="12.75">
      <c r="A320" s="1"/>
      <c r="B320" s="3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 spans="1:48" s="12" customFormat="1" ht="12.75">
      <c r="A321" s="1"/>
      <c r="B321" s="3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 spans="1:48" s="12" customFormat="1" ht="12.75">
      <c r="A322" s="1"/>
      <c r="B322" s="3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 spans="1:48" s="12" customFormat="1" ht="12.75">
      <c r="A323" s="1"/>
      <c r="B323" s="3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 spans="1:48" s="12" customFormat="1" ht="12.75">
      <c r="A324" s="1"/>
      <c r="B324" s="3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 spans="1:48" s="12" customFormat="1" ht="12.75">
      <c r="A325" s="1"/>
      <c r="B325" s="3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 spans="1:48" s="12" customFormat="1" ht="12.75">
      <c r="A326" s="1"/>
      <c r="B326" s="3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 spans="1:48" s="12" customFormat="1" ht="12.75">
      <c r="A327" s="1"/>
      <c r="B327" s="3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 spans="1:48" s="12" customFormat="1" ht="12.75">
      <c r="A328" s="1"/>
      <c r="B328" s="3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 spans="1:48" s="12" customFormat="1" ht="12.75">
      <c r="A329" s="1"/>
      <c r="B329" s="3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 spans="1:48" s="12" customFormat="1" ht="12.75">
      <c r="A330" s="1"/>
      <c r="B330" s="3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 spans="1:48" s="12" customFormat="1" ht="12.75">
      <c r="A331" s="1"/>
      <c r="B331" s="3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 spans="1:48" s="12" customFormat="1" ht="12.75">
      <c r="A332" s="1"/>
      <c r="B332" s="3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 spans="1:48" s="12" customFormat="1" ht="12.75">
      <c r="A333" s="1"/>
      <c r="B333" s="3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 spans="1:48" s="12" customFormat="1" ht="12.75">
      <c r="A334" s="1"/>
      <c r="B334" s="3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 spans="1:48" s="12" customFormat="1" ht="12.75">
      <c r="A335" s="1"/>
      <c r="B335" s="3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 spans="1:48" s="12" customFormat="1" ht="12.75">
      <c r="A336" s="1"/>
      <c r="B336" s="3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 spans="1:48" s="12" customFormat="1" ht="12.75">
      <c r="A337" s="1"/>
      <c r="B337" s="3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  <row r="338" spans="1:48" s="12" customFormat="1" ht="12.75">
      <c r="A338" s="1"/>
      <c r="B338" s="3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</row>
    <row r="339" spans="1:48" s="12" customFormat="1" ht="12.75">
      <c r="A339" s="1"/>
      <c r="B339" s="3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</row>
    <row r="340" spans="1:48" s="12" customFormat="1" ht="12.75">
      <c r="A340" s="1"/>
      <c r="B340" s="3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</row>
    <row r="357" spans="1:48" s="12" customFormat="1" ht="12.75">
      <c r="A357" s="1"/>
      <c r="B357" s="3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</row>
    <row r="358" spans="1:48" s="12" customFormat="1" ht="12.75">
      <c r="A358" s="1"/>
      <c r="B358" s="3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</row>
    <row r="359" spans="1:48" s="12" customFormat="1" ht="12.75">
      <c r="A359" s="1"/>
      <c r="B359" s="3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</row>
    <row r="360" spans="1:48" s="12" customFormat="1" ht="12.75">
      <c r="A360" s="1"/>
      <c r="B360" s="3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</row>
    <row r="361" spans="1:48" s="12" customFormat="1" ht="12.75">
      <c r="A361" s="1"/>
      <c r="B361" s="3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</row>
    <row r="362" spans="1:48" s="12" customFormat="1" ht="12.75">
      <c r="A362" s="1"/>
      <c r="B362" s="3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</row>
    <row r="363" spans="1:48" s="12" customFormat="1" ht="12.75">
      <c r="A363" s="1"/>
      <c r="B363" s="3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</row>
    <row r="364" spans="1:48" s="12" customFormat="1" ht="12.75">
      <c r="A364" s="1"/>
      <c r="B364" s="3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</row>
    <row r="365" spans="1:48" s="12" customFormat="1" ht="12.75">
      <c r="A365" s="1"/>
      <c r="B365" s="3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</row>
    <row r="366" spans="1:48" s="12" customFormat="1" ht="12.75">
      <c r="A366" s="1"/>
      <c r="B366" s="3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</row>
    <row r="367" spans="1:48" s="12" customFormat="1" ht="12.75">
      <c r="A367" s="1"/>
      <c r="B367" s="3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</row>
    <row r="368" spans="1:48" s="12" customFormat="1" ht="12.75">
      <c r="A368" s="1"/>
      <c r="B368" s="3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</row>
    <row r="369" spans="1:48" s="12" customFormat="1" ht="12.75">
      <c r="A369" s="1"/>
      <c r="B369" s="3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</row>
    <row r="370" spans="1:48" s="12" customFormat="1" ht="12.75">
      <c r="A370" s="1"/>
      <c r="B370" s="3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</row>
    <row r="371" spans="1:48" s="12" customFormat="1" ht="12.75">
      <c r="A371" s="1"/>
      <c r="B371" s="3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</row>
    <row r="372" spans="1:48" s="12" customFormat="1" ht="12.75">
      <c r="A372" s="1"/>
      <c r="B372" s="3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</row>
    <row r="373" spans="1:48" s="12" customFormat="1" ht="12.75">
      <c r="A373" s="1"/>
      <c r="B373" s="3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</row>
    <row r="374" spans="1:48" s="12" customFormat="1" ht="12.75">
      <c r="A374" s="1"/>
      <c r="B374" s="3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</row>
    <row r="375" spans="1:48" s="12" customFormat="1" ht="12.75">
      <c r="A375" s="1"/>
      <c r="B375" s="3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</row>
    <row r="376" spans="1:48" s="12" customFormat="1" ht="12.75">
      <c r="A376" s="1"/>
      <c r="B376" s="3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</row>
    <row r="377" spans="1:48" s="12" customFormat="1" ht="12.75">
      <c r="A377" s="1"/>
      <c r="B377" s="3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</row>
    <row r="378" spans="1:48" s="12" customFormat="1" ht="12.75">
      <c r="A378" s="1"/>
      <c r="B378" s="3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</row>
    <row r="379" spans="1:48" s="12" customFormat="1" ht="12.75">
      <c r="A379" s="1"/>
      <c r="B379" s="3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</row>
    <row r="380" spans="1:48" s="12" customFormat="1" ht="12.75">
      <c r="A380" s="1"/>
      <c r="B380" s="3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</row>
    <row r="381" spans="1:48" s="12" customFormat="1" ht="12.75">
      <c r="A381" s="1"/>
      <c r="B381" s="3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</row>
    <row r="382" spans="1:48" s="12" customFormat="1" ht="12.75">
      <c r="A382" s="1"/>
      <c r="B382" s="3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</row>
    <row r="383" spans="1:48" s="12" customFormat="1" ht="12.75">
      <c r="A383" s="1"/>
      <c r="B383" s="3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</row>
  </sheetData>
  <sheetProtection/>
  <mergeCells count="22">
    <mergeCell ref="A1:AV1"/>
    <mergeCell ref="A2:AV2"/>
    <mergeCell ref="A3:AV3"/>
    <mergeCell ref="B5:B7"/>
    <mergeCell ref="AQ5:AU5"/>
    <mergeCell ref="C6:D6"/>
    <mergeCell ref="AR6:AR7"/>
    <mergeCell ref="AP6:AP7"/>
    <mergeCell ref="AU6:AU7"/>
    <mergeCell ref="AS6:AS7"/>
    <mergeCell ref="AV5:AV7"/>
    <mergeCell ref="C5:Q5"/>
    <mergeCell ref="X6:X7"/>
    <mergeCell ref="AC6:AC7"/>
    <mergeCell ref="AK5:AP5"/>
    <mergeCell ref="Q6:Q7"/>
    <mergeCell ref="A5:A7"/>
    <mergeCell ref="AJ6:AJ7"/>
    <mergeCell ref="AQ6:AQ7"/>
    <mergeCell ref="R5:X5"/>
    <mergeCell ref="Y5:AC5"/>
    <mergeCell ref="AD5:AJ5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7"/>
  <sheetViews>
    <sheetView tabSelected="1" zoomScale="90" zoomScaleNormal="9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G37"/>
    </sheetView>
  </sheetViews>
  <sheetFormatPr defaultColWidth="11.421875" defaultRowHeight="12.75"/>
  <cols>
    <col min="1" max="1" width="21.28125" style="1" customWidth="1"/>
    <col min="2" max="2" width="10.57421875" style="3" customWidth="1"/>
    <col min="3" max="4" width="9.421875" style="2" customWidth="1"/>
    <col min="5" max="7" width="9.421875" style="4" customWidth="1"/>
    <col min="8" max="9" width="5.421875" style="4" customWidth="1"/>
    <col min="10" max="16" width="5.57421875" style="4" customWidth="1"/>
    <col min="17" max="17" width="10.421875" style="4" customWidth="1"/>
    <col min="18" max="23" width="5.57421875" style="4" customWidth="1"/>
    <col min="24" max="24" width="10.57421875" style="4" customWidth="1"/>
    <col min="25" max="26" width="5.57421875" style="4" customWidth="1"/>
    <col min="27" max="28" width="6.421875" style="4" customWidth="1"/>
    <col min="29" max="29" width="10.8515625" style="4" customWidth="1"/>
    <col min="30" max="34" width="6.421875" style="4" customWidth="1"/>
    <col min="35" max="35" width="5.8515625" style="4" customWidth="1"/>
    <col min="36" max="36" width="10.8515625" style="4" customWidth="1"/>
    <col min="37" max="40" width="5.8515625" style="4" customWidth="1"/>
    <col min="41" max="41" width="5.57421875" style="4" customWidth="1"/>
    <col min="42" max="42" width="11.421875" style="4" customWidth="1"/>
    <col min="43" max="43" width="8.28125" style="4" customWidth="1"/>
    <col min="44" max="45" width="7.421875" style="4" customWidth="1"/>
    <col min="46" max="46" width="11.57421875" style="4" customWidth="1"/>
    <col min="47" max="47" width="9.8515625" style="4" customWidth="1"/>
    <col min="48" max="48" width="8.8515625" style="4" customWidth="1"/>
    <col min="49" max="16384" width="11.421875" style="11" customWidth="1"/>
  </cols>
  <sheetData>
    <row r="1" spans="1:48" ht="16.5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ht="16.5" customHeight="1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48" ht="16.5" customHeight="1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</row>
    <row r="4" spans="1:48" ht="4.5" customHeight="1">
      <c r="A4" s="19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7.25" customHeight="1">
      <c r="A5" s="44" t="s">
        <v>96</v>
      </c>
      <c r="B5" s="63" t="s">
        <v>92</v>
      </c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0" t="s">
        <v>2</v>
      </c>
      <c r="S5" s="51"/>
      <c r="T5" s="51"/>
      <c r="U5" s="51"/>
      <c r="V5" s="51"/>
      <c r="W5" s="51"/>
      <c r="X5" s="52"/>
      <c r="Y5" s="53" t="s">
        <v>2</v>
      </c>
      <c r="Z5" s="54"/>
      <c r="AA5" s="54"/>
      <c r="AB5" s="54"/>
      <c r="AC5" s="55"/>
      <c r="AD5" s="53" t="s">
        <v>2</v>
      </c>
      <c r="AE5" s="54"/>
      <c r="AF5" s="54"/>
      <c r="AG5" s="54"/>
      <c r="AH5" s="54"/>
      <c r="AI5" s="54"/>
      <c r="AJ5" s="55"/>
      <c r="AK5" s="53" t="s">
        <v>2</v>
      </c>
      <c r="AL5" s="54"/>
      <c r="AM5" s="54"/>
      <c r="AN5" s="54"/>
      <c r="AO5" s="54"/>
      <c r="AP5" s="55"/>
      <c r="AQ5" s="50" t="s">
        <v>1</v>
      </c>
      <c r="AR5" s="51"/>
      <c r="AS5" s="51"/>
      <c r="AT5" s="51"/>
      <c r="AU5" s="52"/>
      <c r="AV5" s="56" t="s">
        <v>94</v>
      </c>
    </row>
    <row r="6" spans="1:48" ht="14.25" customHeight="1">
      <c r="A6" s="45"/>
      <c r="B6" s="63"/>
      <c r="C6" s="64" t="s">
        <v>3</v>
      </c>
      <c r="D6" s="64"/>
      <c r="E6" s="30" t="s">
        <v>0</v>
      </c>
      <c r="F6" s="29">
        <v>1</v>
      </c>
      <c r="G6" s="29">
        <v>2</v>
      </c>
      <c r="H6" s="29">
        <v>3</v>
      </c>
      <c r="I6" s="29">
        <v>4</v>
      </c>
      <c r="J6" s="30">
        <v>5</v>
      </c>
      <c r="K6" s="30">
        <v>6</v>
      </c>
      <c r="L6" s="30">
        <v>7</v>
      </c>
      <c r="M6" s="30">
        <v>8</v>
      </c>
      <c r="N6" s="30">
        <v>9</v>
      </c>
      <c r="O6" s="30">
        <v>10</v>
      </c>
      <c r="P6" s="30">
        <v>11</v>
      </c>
      <c r="Q6" s="59" t="s">
        <v>71</v>
      </c>
      <c r="R6" s="30">
        <v>12</v>
      </c>
      <c r="S6" s="30">
        <v>13</v>
      </c>
      <c r="T6" s="30">
        <v>14</v>
      </c>
      <c r="U6" s="30">
        <v>15</v>
      </c>
      <c r="V6" s="30">
        <v>16</v>
      </c>
      <c r="W6" s="30">
        <v>17</v>
      </c>
      <c r="X6" s="59" t="s">
        <v>72</v>
      </c>
      <c r="Y6" s="30">
        <v>18</v>
      </c>
      <c r="Z6" s="30">
        <v>19</v>
      </c>
      <c r="AA6" s="32" t="s">
        <v>76</v>
      </c>
      <c r="AB6" s="32" t="s">
        <v>77</v>
      </c>
      <c r="AC6" s="47" t="s">
        <v>73</v>
      </c>
      <c r="AD6" s="32" t="s">
        <v>78</v>
      </c>
      <c r="AE6" s="32" t="s">
        <v>79</v>
      </c>
      <c r="AF6" s="32" t="s">
        <v>80</v>
      </c>
      <c r="AG6" s="32" t="s">
        <v>81</v>
      </c>
      <c r="AH6" s="32" t="s">
        <v>82</v>
      </c>
      <c r="AI6" s="32" t="s">
        <v>83</v>
      </c>
      <c r="AJ6" s="47" t="s">
        <v>74</v>
      </c>
      <c r="AK6" s="32" t="s">
        <v>84</v>
      </c>
      <c r="AL6" s="32" t="s">
        <v>85</v>
      </c>
      <c r="AM6" s="32" t="s">
        <v>86</v>
      </c>
      <c r="AN6" s="32" t="s">
        <v>87</v>
      </c>
      <c r="AO6" s="32" t="s">
        <v>4</v>
      </c>
      <c r="AP6" s="49" t="s">
        <v>95</v>
      </c>
      <c r="AQ6" s="49" t="s">
        <v>88</v>
      </c>
      <c r="AR6" s="49" t="s">
        <v>89</v>
      </c>
      <c r="AS6" s="49" t="s">
        <v>90</v>
      </c>
      <c r="AT6" s="41" t="s">
        <v>0</v>
      </c>
      <c r="AU6" s="49" t="s">
        <v>5</v>
      </c>
      <c r="AV6" s="57"/>
    </row>
    <row r="7" spans="1:48" ht="14.25" customHeight="1">
      <c r="A7" s="46"/>
      <c r="B7" s="63"/>
      <c r="C7" s="43" t="s">
        <v>68</v>
      </c>
      <c r="D7" s="43" t="s">
        <v>6</v>
      </c>
      <c r="E7" s="31" t="s">
        <v>3</v>
      </c>
      <c r="F7" s="31" t="s">
        <v>75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1" t="s">
        <v>7</v>
      </c>
      <c r="P7" s="31" t="s">
        <v>7</v>
      </c>
      <c r="Q7" s="60"/>
      <c r="R7" s="31" t="s">
        <v>7</v>
      </c>
      <c r="S7" s="31" t="s">
        <v>7</v>
      </c>
      <c r="T7" s="31" t="s">
        <v>7</v>
      </c>
      <c r="U7" s="31" t="s">
        <v>7</v>
      </c>
      <c r="V7" s="31" t="s">
        <v>7</v>
      </c>
      <c r="W7" s="31" t="s">
        <v>7</v>
      </c>
      <c r="X7" s="60"/>
      <c r="Y7" s="31" t="s">
        <v>7</v>
      </c>
      <c r="Z7" s="31" t="s">
        <v>7</v>
      </c>
      <c r="AA7" s="33" t="s">
        <v>7</v>
      </c>
      <c r="AB7" s="33" t="s">
        <v>7</v>
      </c>
      <c r="AC7" s="48"/>
      <c r="AD7" s="33" t="s">
        <v>7</v>
      </c>
      <c r="AE7" s="33" t="s">
        <v>7</v>
      </c>
      <c r="AF7" s="33" t="s">
        <v>7</v>
      </c>
      <c r="AG7" s="33" t="s">
        <v>7</v>
      </c>
      <c r="AH7" s="33" t="s">
        <v>7</v>
      </c>
      <c r="AI7" s="33" t="s">
        <v>7</v>
      </c>
      <c r="AJ7" s="48"/>
      <c r="AK7" s="33" t="s">
        <v>7</v>
      </c>
      <c r="AL7" s="33" t="s">
        <v>7</v>
      </c>
      <c r="AM7" s="33" t="s">
        <v>7</v>
      </c>
      <c r="AN7" s="33" t="s">
        <v>7</v>
      </c>
      <c r="AO7" s="33" t="s">
        <v>7</v>
      </c>
      <c r="AP7" s="65"/>
      <c r="AQ7" s="49"/>
      <c r="AR7" s="49"/>
      <c r="AS7" s="49"/>
      <c r="AT7" s="42" t="s">
        <v>91</v>
      </c>
      <c r="AU7" s="49"/>
      <c r="AV7" s="58"/>
    </row>
    <row r="8" spans="1:48" ht="14.25" customHeight="1">
      <c r="A8" s="67" t="s">
        <v>8</v>
      </c>
      <c r="B8" s="39">
        <v>231480</v>
      </c>
      <c r="C8" s="39">
        <v>309</v>
      </c>
      <c r="D8" s="39">
        <v>3686</v>
      </c>
      <c r="E8" s="39">
        <v>3995</v>
      </c>
      <c r="F8" s="39">
        <v>4058</v>
      </c>
      <c r="G8" s="39">
        <v>4102</v>
      </c>
      <c r="H8" s="39">
        <v>4130</v>
      </c>
      <c r="I8" s="39">
        <v>4143</v>
      </c>
      <c r="J8" s="39">
        <v>4144</v>
      </c>
      <c r="K8" s="39">
        <v>4135</v>
      </c>
      <c r="L8" s="39">
        <v>4117</v>
      </c>
      <c r="M8" s="39">
        <v>4094</v>
      </c>
      <c r="N8" s="39">
        <v>4066</v>
      </c>
      <c r="O8" s="39">
        <v>4037</v>
      </c>
      <c r="P8" s="39">
        <v>4005</v>
      </c>
      <c r="Q8" s="39">
        <v>49026</v>
      </c>
      <c r="R8" s="39">
        <v>3979</v>
      </c>
      <c r="S8" s="39">
        <v>3963</v>
      </c>
      <c r="T8" s="39">
        <v>3955</v>
      </c>
      <c r="U8" s="39">
        <v>3950</v>
      </c>
      <c r="V8" s="39">
        <v>3947</v>
      </c>
      <c r="W8" s="39">
        <v>3961</v>
      </c>
      <c r="X8" s="39">
        <v>23755</v>
      </c>
      <c r="Y8" s="39">
        <v>3997</v>
      </c>
      <c r="Z8" s="39">
        <v>4050</v>
      </c>
      <c r="AA8" s="39">
        <v>21177</v>
      </c>
      <c r="AB8" s="39">
        <v>22972</v>
      </c>
      <c r="AC8" s="39">
        <v>52196</v>
      </c>
      <c r="AD8" s="39">
        <v>22228</v>
      </c>
      <c r="AE8" s="39">
        <v>20318</v>
      </c>
      <c r="AF8" s="39">
        <v>16176</v>
      </c>
      <c r="AG8" s="39">
        <v>13178</v>
      </c>
      <c r="AH8" s="39">
        <v>10539</v>
      </c>
      <c r="AI8" s="39">
        <v>8130</v>
      </c>
      <c r="AJ8" s="39">
        <v>90569</v>
      </c>
      <c r="AK8" s="39">
        <v>5894</v>
      </c>
      <c r="AL8" s="39">
        <v>3950</v>
      </c>
      <c r="AM8" s="39">
        <v>2743</v>
      </c>
      <c r="AN8" s="39">
        <v>1847</v>
      </c>
      <c r="AO8" s="39">
        <v>1500</v>
      </c>
      <c r="AP8" s="39">
        <v>15934</v>
      </c>
      <c r="AQ8" s="39">
        <v>9826</v>
      </c>
      <c r="AR8" s="39">
        <v>9346</v>
      </c>
      <c r="AS8" s="39">
        <v>50884</v>
      </c>
      <c r="AT8" s="39">
        <v>70056</v>
      </c>
      <c r="AU8" s="39">
        <v>5009</v>
      </c>
      <c r="AV8" s="39">
        <v>4044</v>
      </c>
    </row>
    <row r="9" spans="1:48" ht="14.25" customHeight="1">
      <c r="A9" s="68" t="s">
        <v>10</v>
      </c>
      <c r="B9" s="6">
        <v>109083</v>
      </c>
      <c r="C9" s="6">
        <v>140</v>
      </c>
      <c r="D9" s="6">
        <v>1669</v>
      </c>
      <c r="E9" s="6">
        <v>1809</v>
      </c>
      <c r="F9" s="6">
        <v>1859</v>
      </c>
      <c r="G9" s="6">
        <v>1897</v>
      </c>
      <c r="H9" s="6">
        <v>1929</v>
      </c>
      <c r="I9" s="6">
        <v>1947</v>
      </c>
      <c r="J9" s="6">
        <v>1959</v>
      </c>
      <c r="K9" s="6">
        <v>1965</v>
      </c>
      <c r="L9" s="6">
        <v>1963</v>
      </c>
      <c r="M9" s="6">
        <v>1956</v>
      </c>
      <c r="N9" s="6">
        <v>1946</v>
      </c>
      <c r="O9" s="6">
        <v>1931</v>
      </c>
      <c r="P9" s="6">
        <v>1914</v>
      </c>
      <c r="Q9" s="6">
        <v>23075</v>
      </c>
      <c r="R9" s="6">
        <v>1898</v>
      </c>
      <c r="S9" s="6">
        <v>1879</v>
      </c>
      <c r="T9" s="6">
        <v>1867</v>
      </c>
      <c r="U9" s="6">
        <v>1850</v>
      </c>
      <c r="V9" s="6">
        <v>1833</v>
      </c>
      <c r="W9" s="6">
        <v>1825</v>
      </c>
      <c r="X9" s="6">
        <v>11152</v>
      </c>
      <c r="Y9" s="6">
        <v>1837</v>
      </c>
      <c r="Z9" s="6">
        <v>1852</v>
      </c>
      <c r="AA9" s="6">
        <v>9649</v>
      </c>
      <c r="AB9" s="6">
        <v>10511</v>
      </c>
      <c r="AC9" s="6">
        <v>23849</v>
      </c>
      <c r="AD9" s="6">
        <v>10511</v>
      </c>
      <c r="AE9" s="6">
        <v>9935</v>
      </c>
      <c r="AF9" s="6">
        <v>7880</v>
      </c>
      <c r="AG9" s="6">
        <v>6328</v>
      </c>
      <c r="AH9" s="6">
        <v>5111</v>
      </c>
      <c r="AI9" s="6">
        <v>3894</v>
      </c>
      <c r="AJ9" s="6">
        <v>43659</v>
      </c>
      <c r="AK9" s="6">
        <v>2795</v>
      </c>
      <c r="AL9" s="6">
        <v>1776</v>
      </c>
      <c r="AM9" s="6">
        <v>1282</v>
      </c>
      <c r="AN9" s="6">
        <v>820</v>
      </c>
      <c r="AO9" s="6">
        <v>675</v>
      </c>
      <c r="AP9" s="6">
        <v>7348</v>
      </c>
      <c r="AQ9" s="6">
        <v>4635</v>
      </c>
      <c r="AR9" s="6">
        <v>4262</v>
      </c>
      <c r="AS9" s="6">
        <v>24158</v>
      </c>
      <c r="AT9" s="6">
        <v>33055</v>
      </c>
      <c r="AU9" s="6">
        <v>2260</v>
      </c>
      <c r="AV9" s="6">
        <v>1824</v>
      </c>
    </row>
    <row r="10" spans="1:48" ht="14.25" customHeight="1">
      <c r="A10" s="68" t="s">
        <v>13</v>
      </c>
      <c r="B10" s="27">
        <v>23502</v>
      </c>
      <c r="C10" s="6">
        <v>28</v>
      </c>
      <c r="D10" s="6">
        <v>343</v>
      </c>
      <c r="E10" s="6">
        <v>371</v>
      </c>
      <c r="F10" s="6">
        <v>397</v>
      </c>
      <c r="G10" s="6">
        <v>415</v>
      </c>
      <c r="H10" s="6">
        <v>427</v>
      </c>
      <c r="I10" s="6">
        <v>434</v>
      </c>
      <c r="J10" s="6">
        <v>434</v>
      </c>
      <c r="K10" s="6">
        <v>431</v>
      </c>
      <c r="L10" s="6">
        <v>425</v>
      </c>
      <c r="M10" s="6">
        <v>416</v>
      </c>
      <c r="N10" s="6">
        <v>406</v>
      </c>
      <c r="O10" s="6">
        <v>396</v>
      </c>
      <c r="P10" s="6">
        <v>384</v>
      </c>
      <c r="Q10" s="6">
        <v>4936</v>
      </c>
      <c r="R10" s="6">
        <v>376</v>
      </c>
      <c r="S10" s="6">
        <v>376</v>
      </c>
      <c r="T10" s="6">
        <v>380</v>
      </c>
      <c r="U10" s="6">
        <v>385</v>
      </c>
      <c r="V10" s="6">
        <v>390</v>
      </c>
      <c r="W10" s="6">
        <v>398</v>
      </c>
      <c r="X10" s="6">
        <v>2305</v>
      </c>
      <c r="Y10" s="6">
        <v>411</v>
      </c>
      <c r="Z10" s="6">
        <v>428</v>
      </c>
      <c r="AA10" s="6">
        <v>2351</v>
      </c>
      <c r="AB10" s="6">
        <v>2466</v>
      </c>
      <c r="AC10" s="6">
        <v>5656</v>
      </c>
      <c r="AD10" s="6">
        <v>2209</v>
      </c>
      <c r="AE10" s="6">
        <v>1934</v>
      </c>
      <c r="AF10" s="6">
        <v>1576</v>
      </c>
      <c r="AG10" s="6">
        <v>1338</v>
      </c>
      <c r="AH10" s="6">
        <v>1054</v>
      </c>
      <c r="AI10" s="6">
        <v>814</v>
      </c>
      <c r="AJ10" s="6">
        <v>8925</v>
      </c>
      <c r="AK10" s="6">
        <v>563</v>
      </c>
      <c r="AL10" s="6">
        <v>439</v>
      </c>
      <c r="AM10" s="6">
        <v>286</v>
      </c>
      <c r="AN10" s="6">
        <v>219</v>
      </c>
      <c r="AO10" s="6">
        <v>173</v>
      </c>
      <c r="AP10" s="6">
        <v>1680</v>
      </c>
      <c r="AQ10" s="6">
        <v>970</v>
      </c>
      <c r="AR10" s="6">
        <v>988</v>
      </c>
      <c r="AS10" s="6">
        <v>5458</v>
      </c>
      <c r="AT10" s="6">
        <v>7416</v>
      </c>
      <c r="AU10" s="6">
        <v>464</v>
      </c>
      <c r="AV10" s="6">
        <v>375</v>
      </c>
    </row>
    <row r="11" spans="1:48" ht="14.25" customHeight="1">
      <c r="A11" s="68" t="s">
        <v>17</v>
      </c>
      <c r="B11" s="27">
        <v>4106</v>
      </c>
      <c r="C11" s="6">
        <v>6</v>
      </c>
      <c r="D11" s="6">
        <v>63</v>
      </c>
      <c r="E11" s="6">
        <v>69</v>
      </c>
      <c r="F11" s="6">
        <v>65</v>
      </c>
      <c r="G11" s="6">
        <v>62</v>
      </c>
      <c r="H11" s="6">
        <v>60</v>
      </c>
      <c r="I11" s="6">
        <v>60</v>
      </c>
      <c r="J11" s="6">
        <v>58</v>
      </c>
      <c r="K11" s="6">
        <v>59</v>
      </c>
      <c r="L11" s="6">
        <v>59</v>
      </c>
      <c r="M11" s="6">
        <v>60</v>
      </c>
      <c r="N11" s="6">
        <v>61</v>
      </c>
      <c r="O11" s="6">
        <v>62</v>
      </c>
      <c r="P11" s="6">
        <v>65</v>
      </c>
      <c r="Q11" s="6">
        <v>740</v>
      </c>
      <c r="R11" s="6">
        <v>66</v>
      </c>
      <c r="S11" s="6">
        <v>65</v>
      </c>
      <c r="T11" s="6">
        <v>62</v>
      </c>
      <c r="U11" s="6">
        <v>61</v>
      </c>
      <c r="V11" s="6">
        <v>60</v>
      </c>
      <c r="W11" s="6">
        <v>60</v>
      </c>
      <c r="X11" s="6">
        <v>374</v>
      </c>
      <c r="Y11" s="6">
        <v>62</v>
      </c>
      <c r="Z11" s="6">
        <v>67</v>
      </c>
      <c r="AA11" s="6">
        <v>390</v>
      </c>
      <c r="AB11" s="6">
        <v>420</v>
      </c>
      <c r="AC11" s="6">
        <v>939</v>
      </c>
      <c r="AD11" s="6">
        <v>373</v>
      </c>
      <c r="AE11" s="6">
        <v>351</v>
      </c>
      <c r="AF11" s="6">
        <v>254</v>
      </c>
      <c r="AG11" s="6">
        <v>261</v>
      </c>
      <c r="AH11" s="6">
        <v>214</v>
      </c>
      <c r="AI11" s="6">
        <v>195</v>
      </c>
      <c r="AJ11" s="6">
        <v>1648</v>
      </c>
      <c r="AK11" s="6">
        <v>133</v>
      </c>
      <c r="AL11" s="6">
        <v>114</v>
      </c>
      <c r="AM11" s="6">
        <v>67</v>
      </c>
      <c r="AN11" s="6">
        <v>47</v>
      </c>
      <c r="AO11" s="6">
        <v>44</v>
      </c>
      <c r="AP11" s="6">
        <v>405</v>
      </c>
      <c r="AQ11" s="6">
        <v>148</v>
      </c>
      <c r="AR11" s="6">
        <v>170</v>
      </c>
      <c r="AS11" s="6">
        <v>874</v>
      </c>
      <c r="AT11" s="6">
        <v>1192</v>
      </c>
      <c r="AU11" s="6">
        <v>87</v>
      </c>
      <c r="AV11" s="6">
        <v>71</v>
      </c>
    </row>
    <row r="12" spans="1:48" ht="14.25" customHeight="1">
      <c r="A12" s="68" t="s">
        <v>21</v>
      </c>
      <c r="B12" s="27">
        <v>8549</v>
      </c>
      <c r="C12" s="6">
        <v>10</v>
      </c>
      <c r="D12" s="6">
        <v>118</v>
      </c>
      <c r="E12" s="6">
        <v>128</v>
      </c>
      <c r="F12" s="6">
        <v>130</v>
      </c>
      <c r="G12" s="6">
        <v>131</v>
      </c>
      <c r="H12" s="6">
        <v>131</v>
      </c>
      <c r="I12" s="6">
        <v>131</v>
      </c>
      <c r="J12" s="6">
        <v>131</v>
      </c>
      <c r="K12" s="6">
        <v>131</v>
      </c>
      <c r="L12" s="6">
        <v>130</v>
      </c>
      <c r="M12" s="6">
        <v>130</v>
      </c>
      <c r="N12" s="6">
        <v>130</v>
      </c>
      <c r="O12" s="6">
        <v>129</v>
      </c>
      <c r="P12" s="6">
        <v>129</v>
      </c>
      <c r="Q12" s="6">
        <v>1561</v>
      </c>
      <c r="R12" s="6">
        <v>129</v>
      </c>
      <c r="S12" s="6">
        <v>131</v>
      </c>
      <c r="T12" s="6">
        <v>135</v>
      </c>
      <c r="U12" s="6">
        <v>137</v>
      </c>
      <c r="V12" s="6">
        <v>141</v>
      </c>
      <c r="W12" s="6">
        <v>143</v>
      </c>
      <c r="X12" s="6">
        <v>816</v>
      </c>
      <c r="Y12" s="6">
        <v>143</v>
      </c>
      <c r="Z12" s="6">
        <v>141</v>
      </c>
      <c r="AA12" s="6">
        <v>706</v>
      </c>
      <c r="AB12" s="6">
        <v>815</v>
      </c>
      <c r="AC12" s="6">
        <v>1805</v>
      </c>
      <c r="AD12" s="6">
        <v>777</v>
      </c>
      <c r="AE12" s="6">
        <v>730</v>
      </c>
      <c r="AF12" s="6">
        <v>578</v>
      </c>
      <c r="AG12" s="6">
        <v>513</v>
      </c>
      <c r="AH12" s="6">
        <v>466</v>
      </c>
      <c r="AI12" s="6">
        <v>367</v>
      </c>
      <c r="AJ12" s="6">
        <v>3431</v>
      </c>
      <c r="AK12" s="6">
        <v>296</v>
      </c>
      <c r="AL12" s="6">
        <v>256</v>
      </c>
      <c r="AM12" s="6">
        <v>173</v>
      </c>
      <c r="AN12" s="6">
        <v>119</v>
      </c>
      <c r="AO12" s="6">
        <v>92</v>
      </c>
      <c r="AP12" s="6">
        <v>936</v>
      </c>
      <c r="AQ12" s="6">
        <v>314</v>
      </c>
      <c r="AR12" s="6">
        <v>333</v>
      </c>
      <c r="AS12" s="6">
        <v>1780</v>
      </c>
      <c r="AT12" s="6">
        <v>2427</v>
      </c>
      <c r="AU12" s="6">
        <v>161</v>
      </c>
      <c r="AV12" s="6">
        <v>130</v>
      </c>
    </row>
    <row r="13" spans="1:48" ht="14.25" customHeight="1">
      <c r="A13" s="68" t="s">
        <v>28</v>
      </c>
      <c r="B13" s="27">
        <v>9040</v>
      </c>
      <c r="C13" s="6">
        <v>14</v>
      </c>
      <c r="D13" s="6">
        <v>162</v>
      </c>
      <c r="E13" s="6">
        <v>176</v>
      </c>
      <c r="F13" s="6">
        <v>168</v>
      </c>
      <c r="G13" s="6">
        <v>162</v>
      </c>
      <c r="H13" s="6">
        <v>156</v>
      </c>
      <c r="I13" s="6">
        <v>153</v>
      </c>
      <c r="J13" s="6">
        <v>150</v>
      </c>
      <c r="K13" s="6">
        <v>148</v>
      </c>
      <c r="L13" s="6">
        <v>147</v>
      </c>
      <c r="M13" s="6">
        <v>147</v>
      </c>
      <c r="N13" s="6">
        <v>148</v>
      </c>
      <c r="O13" s="6">
        <v>149</v>
      </c>
      <c r="P13" s="6">
        <v>150</v>
      </c>
      <c r="Q13" s="6">
        <v>1854</v>
      </c>
      <c r="R13" s="6">
        <v>151</v>
      </c>
      <c r="S13" s="6">
        <v>151</v>
      </c>
      <c r="T13" s="6">
        <v>150</v>
      </c>
      <c r="U13" s="6">
        <v>149</v>
      </c>
      <c r="V13" s="6">
        <v>149</v>
      </c>
      <c r="W13" s="6">
        <v>149</v>
      </c>
      <c r="X13" s="6">
        <v>899</v>
      </c>
      <c r="Y13" s="6">
        <v>151</v>
      </c>
      <c r="Z13" s="6">
        <v>155</v>
      </c>
      <c r="AA13" s="6">
        <v>820</v>
      </c>
      <c r="AB13" s="6">
        <v>901</v>
      </c>
      <c r="AC13" s="6">
        <v>2027</v>
      </c>
      <c r="AD13" s="6">
        <v>885</v>
      </c>
      <c r="AE13" s="6">
        <v>851</v>
      </c>
      <c r="AF13" s="6">
        <v>656</v>
      </c>
      <c r="AG13" s="6">
        <v>535</v>
      </c>
      <c r="AH13" s="6">
        <v>414</v>
      </c>
      <c r="AI13" s="6">
        <v>291</v>
      </c>
      <c r="AJ13" s="6">
        <v>3632</v>
      </c>
      <c r="AK13" s="6">
        <v>234</v>
      </c>
      <c r="AL13" s="6">
        <v>153</v>
      </c>
      <c r="AM13" s="6">
        <v>111</v>
      </c>
      <c r="AN13" s="6">
        <v>76</v>
      </c>
      <c r="AO13" s="6">
        <v>54</v>
      </c>
      <c r="AP13" s="6">
        <v>628</v>
      </c>
      <c r="AQ13" s="6">
        <v>362</v>
      </c>
      <c r="AR13" s="6">
        <v>377</v>
      </c>
      <c r="AS13" s="6">
        <v>2064</v>
      </c>
      <c r="AT13" s="6">
        <v>2803</v>
      </c>
      <c r="AU13" s="6">
        <v>221</v>
      </c>
      <c r="AV13" s="6">
        <v>178</v>
      </c>
    </row>
    <row r="14" spans="1:48" ht="14.25" customHeight="1">
      <c r="A14" s="68" t="s">
        <v>30</v>
      </c>
      <c r="B14" s="27">
        <v>6977</v>
      </c>
      <c r="C14" s="6">
        <v>8</v>
      </c>
      <c r="D14" s="6">
        <v>91</v>
      </c>
      <c r="E14" s="6">
        <v>99</v>
      </c>
      <c r="F14" s="6">
        <v>104</v>
      </c>
      <c r="G14" s="6">
        <v>108</v>
      </c>
      <c r="H14" s="6">
        <v>111</v>
      </c>
      <c r="I14" s="6">
        <v>114</v>
      </c>
      <c r="J14" s="6">
        <v>117</v>
      </c>
      <c r="K14" s="6">
        <v>119</v>
      </c>
      <c r="L14" s="6">
        <v>120</v>
      </c>
      <c r="M14" s="6">
        <v>122</v>
      </c>
      <c r="N14" s="6">
        <v>122</v>
      </c>
      <c r="O14" s="6">
        <v>123</v>
      </c>
      <c r="P14" s="6">
        <v>124</v>
      </c>
      <c r="Q14" s="6">
        <v>1383</v>
      </c>
      <c r="R14" s="6">
        <v>123</v>
      </c>
      <c r="S14" s="6">
        <v>122</v>
      </c>
      <c r="T14" s="6">
        <v>120</v>
      </c>
      <c r="U14" s="6">
        <v>118</v>
      </c>
      <c r="V14" s="6">
        <v>116</v>
      </c>
      <c r="W14" s="6">
        <v>115</v>
      </c>
      <c r="X14" s="6">
        <v>714</v>
      </c>
      <c r="Y14" s="6">
        <v>114</v>
      </c>
      <c r="Z14" s="6">
        <v>115</v>
      </c>
      <c r="AA14" s="6">
        <v>574</v>
      </c>
      <c r="AB14" s="6">
        <v>609</v>
      </c>
      <c r="AC14" s="6">
        <v>1412</v>
      </c>
      <c r="AD14" s="6">
        <v>608</v>
      </c>
      <c r="AE14" s="6">
        <v>582</v>
      </c>
      <c r="AF14" s="6">
        <v>504</v>
      </c>
      <c r="AG14" s="6">
        <v>421</v>
      </c>
      <c r="AH14" s="6">
        <v>350</v>
      </c>
      <c r="AI14" s="6">
        <v>299</v>
      </c>
      <c r="AJ14" s="6">
        <v>2764</v>
      </c>
      <c r="AK14" s="6">
        <v>255</v>
      </c>
      <c r="AL14" s="6">
        <v>160</v>
      </c>
      <c r="AM14" s="6">
        <v>134</v>
      </c>
      <c r="AN14" s="6">
        <v>93</v>
      </c>
      <c r="AO14" s="6">
        <v>62</v>
      </c>
      <c r="AP14" s="6">
        <v>704</v>
      </c>
      <c r="AQ14" s="6">
        <v>292</v>
      </c>
      <c r="AR14" s="6">
        <v>278</v>
      </c>
      <c r="AS14" s="6">
        <v>1397</v>
      </c>
      <c r="AT14" s="6">
        <v>1967</v>
      </c>
      <c r="AU14" s="6">
        <v>125</v>
      </c>
      <c r="AV14" s="6">
        <v>101</v>
      </c>
    </row>
    <row r="15" spans="1:48" ht="14.25" customHeight="1">
      <c r="A15" s="68" t="s">
        <v>36</v>
      </c>
      <c r="B15" s="27">
        <v>11963</v>
      </c>
      <c r="C15" s="6">
        <v>17</v>
      </c>
      <c r="D15" s="6">
        <v>198</v>
      </c>
      <c r="E15" s="6">
        <v>215</v>
      </c>
      <c r="F15" s="6">
        <v>217</v>
      </c>
      <c r="G15" s="6">
        <v>219</v>
      </c>
      <c r="H15" s="6">
        <v>219</v>
      </c>
      <c r="I15" s="6">
        <v>220</v>
      </c>
      <c r="J15" s="6">
        <v>220</v>
      </c>
      <c r="K15" s="6">
        <v>219</v>
      </c>
      <c r="L15" s="6">
        <v>219</v>
      </c>
      <c r="M15" s="6">
        <v>217</v>
      </c>
      <c r="N15" s="6">
        <v>216</v>
      </c>
      <c r="O15" s="6">
        <v>215</v>
      </c>
      <c r="P15" s="6">
        <v>213</v>
      </c>
      <c r="Q15" s="6">
        <v>2609</v>
      </c>
      <c r="R15" s="6">
        <v>211</v>
      </c>
      <c r="S15" s="6">
        <v>209</v>
      </c>
      <c r="T15" s="6">
        <v>206</v>
      </c>
      <c r="U15" s="6">
        <v>203</v>
      </c>
      <c r="V15" s="6">
        <v>201</v>
      </c>
      <c r="W15" s="6">
        <v>200</v>
      </c>
      <c r="X15" s="6">
        <v>1230</v>
      </c>
      <c r="Y15" s="6">
        <v>201</v>
      </c>
      <c r="Z15" s="6">
        <v>204</v>
      </c>
      <c r="AA15" s="6">
        <v>1061</v>
      </c>
      <c r="AB15" s="6">
        <v>1115</v>
      </c>
      <c r="AC15" s="6">
        <v>2581</v>
      </c>
      <c r="AD15" s="6">
        <v>1079</v>
      </c>
      <c r="AE15" s="6">
        <v>988</v>
      </c>
      <c r="AF15" s="6">
        <v>826</v>
      </c>
      <c r="AG15" s="6">
        <v>744</v>
      </c>
      <c r="AH15" s="6">
        <v>565</v>
      </c>
      <c r="AI15" s="6">
        <v>447</v>
      </c>
      <c r="AJ15" s="6">
        <v>4649</v>
      </c>
      <c r="AK15" s="6">
        <v>325</v>
      </c>
      <c r="AL15" s="6">
        <v>223</v>
      </c>
      <c r="AM15" s="6">
        <v>134</v>
      </c>
      <c r="AN15" s="6">
        <v>111</v>
      </c>
      <c r="AO15" s="6">
        <v>101</v>
      </c>
      <c r="AP15" s="6">
        <v>894</v>
      </c>
      <c r="AQ15" s="6">
        <v>517</v>
      </c>
      <c r="AR15" s="6">
        <v>466</v>
      </c>
      <c r="AS15" s="6">
        <v>2503</v>
      </c>
      <c r="AT15" s="6">
        <v>3486</v>
      </c>
      <c r="AU15" s="6">
        <v>270</v>
      </c>
      <c r="AV15" s="6">
        <v>218</v>
      </c>
    </row>
    <row r="16" spans="1:48" ht="14.25" customHeight="1">
      <c r="A16" s="68" t="s">
        <v>41</v>
      </c>
      <c r="B16" s="27">
        <v>5281</v>
      </c>
      <c r="C16" s="10">
        <v>8</v>
      </c>
      <c r="D16" s="10">
        <v>99</v>
      </c>
      <c r="E16" s="10">
        <v>107</v>
      </c>
      <c r="F16" s="10">
        <v>104</v>
      </c>
      <c r="G16" s="10">
        <v>102</v>
      </c>
      <c r="H16" s="10">
        <v>100</v>
      </c>
      <c r="I16" s="10">
        <v>98</v>
      </c>
      <c r="J16" s="10">
        <v>98</v>
      </c>
      <c r="K16" s="10">
        <v>97</v>
      </c>
      <c r="L16" s="10">
        <v>97</v>
      </c>
      <c r="M16" s="10">
        <v>97</v>
      </c>
      <c r="N16" s="10">
        <v>96</v>
      </c>
      <c r="O16" s="10">
        <v>97</v>
      </c>
      <c r="P16" s="10">
        <v>98</v>
      </c>
      <c r="Q16" s="10">
        <v>1191</v>
      </c>
      <c r="R16" s="10">
        <v>98</v>
      </c>
      <c r="S16" s="10">
        <v>95</v>
      </c>
      <c r="T16" s="10">
        <v>91</v>
      </c>
      <c r="U16" s="10">
        <v>88</v>
      </c>
      <c r="V16" s="10">
        <v>85</v>
      </c>
      <c r="W16" s="10">
        <v>84</v>
      </c>
      <c r="X16" s="10">
        <v>541</v>
      </c>
      <c r="Y16" s="10">
        <v>85</v>
      </c>
      <c r="Z16" s="10">
        <v>89</v>
      </c>
      <c r="AA16" s="10">
        <v>494</v>
      </c>
      <c r="AB16" s="10">
        <v>550</v>
      </c>
      <c r="AC16" s="10">
        <v>1218</v>
      </c>
      <c r="AD16" s="10">
        <v>552</v>
      </c>
      <c r="AE16" s="10">
        <v>424</v>
      </c>
      <c r="AF16" s="10">
        <v>317</v>
      </c>
      <c r="AG16" s="10">
        <v>288</v>
      </c>
      <c r="AH16" s="10">
        <v>243</v>
      </c>
      <c r="AI16" s="10">
        <v>167</v>
      </c>
      <c r="AJ16" s="10">
        <v>1991</v>
      </c>
      <c r="AK16" s="10">
        <v>117</v>
      </c>
      <c r="AL16" s="10">
        <v>79</v>
      </c>
      <c r="AM16" s="10">
        <v>76</v>
      </c>
      <c r="AN16" s="10">
        <v>41</v>
      </c>
      <c r="AO16" s="10">
        <v>27</v>
      </c>
      <c r="AP16" s="10">
        <v>340</v>
      </c>
      <c r="AQ16" s="10">
        <v>219</v>
      </c>
      <c r="AR16" s="10">
        <v>210</v>
      </c>
      <c r="AS16" s="10">
        <v>1092</v>
      </c>
      <c r="AT16" s="10">
        <v>1521</v>
      </c>
      <c r="AU16" s="10">
        <v>135</v>
      </c>
      <c r="AV16" s="10">
        <v>109</v>
      </c>
    </row>
    <row r="17" spans="1:48" ht="14.25" customHeight="1">
      <c r="A17" s="68" t="s">
        <v>44</v>
      </c>
      <c r="B17" s="27">
        <v>2184</v>
      </c>
      <c r="C17" s="6">
        <v>3</v>
      </c>
      <c r="D17" s="6">
        <v>29</v>
      </c>
      <c r="E17" s="6">
        <v>32</v>
      </c>
      <c r="F17" s="6">
        <v>31</v>
      </c>
      <c r="G17" s="6">
        <v>31</v>
      </c>
      <c r="H17" s="6">
        <v>31</v>
      </c>
      <c r="I17" s="6">
        <v>30</v>
      </c>
      <c r="J17" s="6">
        <v>32</v>
      </c>
      <c r="K17" s="6">
        <v>32</v>
      </c>
      <c r="L17" s="6">
        <v>33</v>
      </c>
      <c r="M17" s="6">
        <v>34</v>
      </c>
      <c r="N17" s="6">
        <v>34</v>
      </c>
      <c r="O17" s="6">
        <v>35</v>
      </c>
      <c r="P17" s="6">
        <v>36</v>
      </c>
      <c r="Q17" s="6">
        <v>391</v>
      </c>
      <c r="R17" s="6">
        <v>36</v>
      </c>
      <c r="S17" s="6">
        <v>35</v>
      </c>
      <c r="T17" s="6">
        <v>32</v>
      </c>
      <c r="U17" s="6">
        <v>30</v>
      </c>
      <c r="V17" s="6">
        <v>27</v>
      </c>
      <c r="W17" s="6">
        <v>26</v>
      </c>
      <c r="X17" s="6">
        <v>186</v>
      </c>
      <c r="Y17" s="6">
        <v>25</v>
      </c>
      <c r="Z17" s="6">
        <v>26</v>
      </c>
      <c r="AA17" s="6">
        <v>138</v>
      </c>
      <c r="AB17" s="6">
        <v>178</v>
      </c>
      <c r="AC17" s="6">
        <v>367</v>
      </c>
      <c r="AD17" s="6">
        <v>199</v>
      </c>
      <c r="AE17" s="6">
        <v>190</v>
      </c>
      <c r="AF17" s="6">
        <v>160</v>
      </c>
      <c r="AG17" s="6">
        <v>136</v>
      </c>
      <c r="AH17" s="6">
        <v>112</v>
      </c>
      <c r="AI17" s="6">
        <v>106</v>
      </c>
      <c r="AJ17" s="6">
        <v>903</v>
      </c>
      <c r="AK17" s="6">
        <v>99</v>
      </c>
      <c r="AL17" s="6">
        <v>72</v>
      </c>
      <c r="AM17" s="6">
        <v>68</v>
      </c>
      <c r="AN17" s="6">
        <v>54</v>
      </c>
      <c r="AO17" s="6">
        <v>44</v>
      </c>
      <c r="AP17" s="6">
        <v>337</v>
      </c>
      <c r="AQ17" s="6">
        <v>78</v>
      </c>
      <c r="AR17" s="6">
        <v>62</v>
      </c>
      <c r="AS17" s="6">
        <v>404</v>
      </c>
      <c r="AT17" s="6">
        <v>544</v>
      </c>
      <c r="AU17" s="6">
        <v>41</v>
      </c>
      <c r="AV17" s="6">
        <v>33</v>
      </c>
    </row>
    <row r="18" spans="1:48" ht="14.25" customHeight="1">
      <c r="A18" s="68" t="s">
        <v>49</v>
      </c>
      <c r="B18" s="27">
        <v>21622</v>
      </c>
      <c r="C18" s="6">
        <v>32</v>
      </c>
      <c r="D18" s="6">
        <v>382</v>
      </c>
      <c r="E18" s="6">
        <v>414</v>
      </c>
      <c r="F18" s="6">
        <v>405</v>
      </c>
      <c r="G18" s="6">
        <v>396</v>
      </c>
      <c r="H18" s="6">
        <v>388</v>
      </c>
      <c r="I18" s="6">
        <v>380</v>
      </c>
      <c r="J18" s="6">
        <v>373</v>
      </c>
      <c r="K18" s="6">
        <v>366</v>
      </c>
      <c r="L18" s="6">
        <v>361</v>
      </c>
      <c r="M18" s="6">
        <v>357</v>
      </c>
      <c r="N18" s="6">
        <v>354</v>
      </c>
      <c r="O18" s="6">
        <v>353</v>
      </c>
      <c r="P18" s="6">
        <v>351</v>
      </c>
      <c r="Q18" s="6">
        <v>4498</v>
      </c>
      <c r="R18" s="6">
        <v>354</v>
      </c>
      <c r="S18" s="6">
        <v>366</v>
      </c>
      <c r="T18" s="6">
        <v>382</v>
      </c>
      <c r="U18" s="6">
        <v>399</v>
      </c>
      <c r="V18" s="6">
        <v>417</v>
      </c>
      <c r="W18" s="6">
        <v>429</v>
      </c>
      <c r="X18" s="6">
        <v>2347</v>
      </c>
      <c r="Y18" s="6">
        <v>430</v>
      </c>
      <c r="Z18" s="6">
        <v>424</v>
      </c>
      <c r="AA18" s="6">
        <v>2100</v>
      </c>
      <c r="AB18" s="6">
        <v>2300</v>
      </c>
      <c r="AC18" s="6">
        <v>5254</v>
      </c>
      <c r="AD18" s="6">
        <v>2048</v>
      </c>
      <c r="AE18" s="6">
        <v>1782</v>
      </c>
      <c r="AF18" s="6">
        <v>1565</v>
      </c>
      <c r="AG18" s="6">
        <v>1214</v>
      </c>
      <c r="AH18" s="6">
        <v>958</v>
      </c>
      <c r="AI18" s="6">
        <v>726</v>
      </c>
      <c r="AJ18" s="6">
        <v>8293</v>
      </c>
      <c r="AK18" s="6">
        <v>507</v>
      </c>
      <c r="AL18" s="6">
        <v>314</v>
      </c>
      <c r="AM18" s="6">
        <v>172</v>
      </c>
      <c r="AN18" s="6">
        <v>125</v>
      </c>
      <c r="AO18" s="6">
        <v>112</v>
      </c>
      <c r="AP18" s="6">
        <v>1230</v>
      </c>
      <c r="AQ18" s="6">
        <v>925</v>
      </c>
      <c r="AR18" s="6">
        <v>868</v>
      </c>
      <c r="AS18" s="6">
        <v>4716</v>
      </c>
      <c r="AT18" s="6">
        <v>6509</v>
      </c>
      <c r="AU18" s="6">
        <v>520</v>
      </c>
      <c r="AV18" s="6">
        <v>420</v>
      </c>
    </row>
    <row r="19" spans="1:48" ht="14.25" customHeight="1">
      <c r="A19" s="68" t="s">
        <v>51</v>
      </c>
      <c r="B19" s="27">
        <v>2189</v>
      </c>
      <c r="C19" s="6">
        <v>3</v>
      </c>
      <c r="D19" s="6">
        <v>33</v>
      </c>
      <c r="E19" s="6">
        <v>36</v>
      </c>
      <c r="F19" s="6">
        <v>38</v>
      </c>
      <c r="G19" s="6">
        <v>40</v>
      </c>
      <c r="H19" s="6">
        <v>42</v>
      </c>
      <c r="I19" s="6">
        <v>44</v>
      </c>
      <c r="J19" s="6">
        <v>44</v>
      </c>
      <c r="K19" s="6">
        <v>45</v>
      </c>
      <c r="L19" s="6">
        <v>45</v>
      </c>
      <c r="M19" s="6">
        <v>46</v>
      </c>
      <c r="N19" s="6">
        <v>46</v>
      </c>
      <c r="O19" s="6">
        <v>46</v>
      </c>
      <c r="P19" s="6">
        <v>45</v>
      </c>
      <c r="Q19" s="6">
        <v>517</v>
      </c>
      <c r="R19" s="6">
        <v>45</v>
      </c>
      <c r="S19" s="6">
        <v>45</v>
      </c>
      <c r="T19" s="6">
        <v>44</v>
      </c>
      <c r="U19" s="6">
        <v>44</v>
      </c>
      <c r="V19" s="6">
        <v>43</v>
      </c>
      <c r="W19" s="6">
        <v>43</v>
      </c>
      <c r="X19" s="6">
        <v>264</v>
      </c>
      <c r="Y19" s="6">
        <v>42</v>
      </c>
      <c r="Z19" s="6">
        <v>42</v>
      </c>
      <c r="AA19" s="6">
        <v>206</v>
      </c>
      <c r="AB19" s="6">
        <v>213</v>
      </c>
      <c r="AC19" s="6">
        <v>503</v>
      </c>
      <c r="AD19" s="6">
        <v>169</v>
      </c>
      <c r="AE19" s="6">
        <v>166</v>
      </c>
      <c r="AF19" s="6">
        <v>139</v>
      </c>
      <c r="AG19" s="6">
        <v>114</v>
      </c>
      <c r="AH19" s="6">
        <v>66</v>
      </c>
      <c r="AI19" s="6">
        <v>77</v>
      </c>
      <c r="AJ19" s="6">
        <v>731</v>
      </c>
      <c r="AK19" s="6">
        <v>74</v>
      </c>
      <c r="AL19" s="6">
        <v>39</v>
      </c>
      <c r="AM19" s="6">
        <v>31</v>
      </c>
      <c r="AN19" s="6">
        <v>14</v>
      </c>
      <c r="AO19" s="6">
        <v>16</v>
      </c>
      <c r="AP19" s="6">
        <v>174</v>
      </c>
      <c r="AQ19" s="6">
        <v>102</v>
      </c>
      <c r="AR19" s="6">
        <v>99</v>
      </c>
      <c r="AS19" s="6">
        <v>397</v>
      </c>
      <c r="AT19" s="6">
        <v>598</v>
      </c>
      <c r="AU19" s="6">
        <v>47</v>
      </c>
      <c r="AV19" s="6">
        <v>38</v>
      </c>
    </row>
    <row r="20" spans="1:48" ht="14.25" customHeight="1">
      <c r="A20" s="68" t="s">
        <v>53</v>
      </c>
      <c r="B20" s="27">
        <v>5277</v>
      </c>
      <c r="C20" s="6">
        <v>5</v>
      </c>
      <c r="D20" s="6">
        <v>72</v>
      </c>
      <c r="E20" s="6">
        <v>77</v>
      </c>
      <c r="F20" s="6">
        <v>85</v>
      </c>
      <c r="G20" s="6">
        <v>91</v>
      </c>
      <c r="H20" s="6">
        <v>94</v>
      </c>
      <c r="I20" s="6">
        <v>96</v>
      </c>
      <c r="J20" s="6">
        <v>97</v>
      </c>
      <c r="K20" s="6">
        <v>96</v>
      </c>
      <c r="L20" s="6">
        <v>95</v>
      </c>
      <c r="M20" s="6">
        <v>93</v>
      </c>
      <c r="N20" s="6">
        <v>90</v>
      </c>
      <c r="O20" s="6">
        <v>87</v>
      </c>
      <c r="P20" s="6">
        <v>83</v>
      </c>
      <c r="Q20" s="6">
        <v>1084</v>
      </c>
      <c r="R20" s="6">
        <v>81</v>
      </c>
      <c r="S20" s="6">
        <v>81</v>
      </c>
      <c r="T20" s="6">
        <v>83</v>
      </c>
      <c r="U20" s="6">
        <v>84</v>
      </c>
      <c r="V20" s="6">
        <v>86</v>
      </c>
      <c r="W20" s="6">
        <v>88</v>
      </c>
      <c r="X20" s="6">
        <v>503</v>
      </c>
      <c r="Y20" s="6">
        <v>89</v>
      </c>
      <c r="Z20" s="6">
        <v>89</v>
      </c>
      <c r="AA20" s="6">
        <v>463</v>
      </c>
      <c r="AB20" s="6">
        <v>531</v>
      </c>
      <c r="AC20" s="6">
        <v>1172</v>
      </c>
      <c r="AD20" s="6">
        <v>546</v>
      </c>
      <c r="AE20" s="6">
        <v>420</v>
      </c>
      <c r="AF20" s="6">
        <v>350</v>
      </c>
      <c r="AG20" s="6">
        <v>333</v>
      </c>
      <c r="AH20" s="6">
        <v>256</v>
      </c>
      <c r="AI20" s="6">
        <v>192</v>
      </c>
      <c r="AJ20" s="6">
        <v>2097</v>
      </c>
      <c r="AK20" s="6">
        <v>136</v>
      </c>
      <c r="AL20" s="6">
        <v>122</v>
      </c>
      <c r="AM20" s="6">
        <v>69</v>
      </c>
      <c r="AN20" s="6">
        <v>54</v>
      </c>
      <c r="AO20" s="6">
        <v>40</v>
      </c>
      <c r="AP20" s="6">
        <v>421</v>
      </c>
      <c r="AQ20" s="6">
        <v>213</v>
      </c>
      <c r="AR20" s="6">
        <v>239</v>
      </c>
      <c r="AS20" s="6">
        <v>1199</v>
      </c>
      <c r="AT20" s="6">
        <v>1651</v>
      </c>
      <c r="AU20" s="6">
        <v>97</v>
      </c>
      <c r="AV20" s="6">
        <v>79</v>
      </c>
    </row>
    <row r="21" spans="1:48" ht="14.25" customHeight="1">
      <c r="A21" s="68" t="s">
        <v>59</v>
      </c>
      <c r="B21" s="27">
        <v>21707</v>
      </c>
      <c r="C21" s="6">
        <v>35</v>
      </c>
      <c r="D21" s="6">
        <v>427</v>
      </c>
      <c r="E21" s="6">
        <v>462</v>
      </c>
      <c r="F21" s="6">
        <v>455</v>
      </c>
      <c r="G21" s="6">
        <v>448</v>
      </c>
      <c r="H21" s="6">
        <v>442</v>
      </c>
      <c r="I21" s="6">
        <v>436</v>
      </c>
      <c r="J21" s="6">
        <v>431</v>
      </c>
      <c r="K21" s="6">
        <v>427</v>
      </c>
      <c r="L21" s="6">
        <v>423</v>
      </c>
      <c r="M21" s="6">
        <v>419</v>
      </c>
      <c r="N21" s="6">
        <v>417</v>
      </c>
      <c r="O21" s="6">
        <v>414</v>
      </c>
      <c r="P21" s="6">
        <v>413</v>
      </c>
      <c r="Q21" s="6">
        <v>5187</v>
      </c>
      <c r="R21" s="6">
        <v>411</v>
      </c>
      <c r="S21" s="6">
        <v>408</v>
      </c>
      <c r="T21" s="6">
        <v>403</v>
      </c>
      <c r="U21" s="6">
        <v>402</v>
      </c>
      <c r="V21" s="6">
        <v>399</v>
      </c>
      <c r="W21" s="6">
        <v>401</v>
      </c>
      <c r="X21" s="6">
        <v>2424</v>
      </c>
      <c r="Y21" s="6">
        <v>407</v>
      </c>
      <c r="Z21" s="6">
        <v>418</v>
      </c>
      <c r="AA21" s="6">
        <v>2225</v>
      </c>
      <c r="AB21" s="6">
        <v>2363</v>
      </c>
      <c r="AC21" s="6">
        <v>5413</v>
      </c>
      <c r="AD21" s="6">
        <v>2272</v>
      </c>
      <c r="AE21" s="6">
        <v>1965</v>
      </c>
      <c r="AF21" s="6">
        <v>1371</v>
      </c>
      <c r="AG21" s="6">
        <v>953</v>
      </c>
      <c r="AH21" s="6">
        <v>730</v>
      </c>
      <c r="AI21" s="6">
        <v>555</v>
      </c>
      <c r="AJ21" s="6">
        <v>7846</v>
      </c>
      <c r="AK21" s="6">
        <v>360</v>
      </c>
      <c r="AL21" s="6">
        <v>203</v>
      </c>
      <c r="AM21" s="6">
        <v>140</v>
      </c>
      <c r="AN21" s="6">
        <v>74</v>
      </c>
      <c r="AO21" s="6">
        <v>60</v>
      </c>
      <c r="AP21" s="6">
        <v>837</v>
      </c>
      <c r="AQ21" s="6">
        <v>1051</v>
      </c>
      <c r="AR21" s="6">
        <v>994</v>
      </c>
      <c r="AS21" s="6">
        <v>4842</v>
      </c>
      <c r="AT21" s="6">
        <v>6887</v>
      </c>
      <c r="AU21" s="6">
        <v>581</v>
      </c>
      <c r="AV21" s="6">
        <v>468</v>
      </c>
    </row>
    <row r="23" spans="1:48" s="12" customFormat="1" ht="12.75">
      <c r="A23" s="1"/>
      <c r="B23" s="3"/>
      <c r="C23" s="2" t="s">
        <v>97</v>
      </c>
      <c r="D23" s="2" t="s">
        <v>98</v>
      </c>
      <c r="E23" s="2" t="s">
        <v>99</v>
      </c>
      <c r="F23" s="2" t="s">
        <v>100</v>
      </c>
      <c r="G23" s="2" t="s">
        <v>101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12" customFormat="1" ht="12.75">
      <c r="A24" s="69" t="str">
        <f>+A9</f>
        <v>DIST.   TUMBES</v>
      </c>
      <c r="B24" s="69">
        <f>+B9</f>
        <v>109083</v>
      </c>
      <c r="C24" s="70">
        <f>+Q9</f>
        <v>23075</v>
      </c>
      <c r="D24" s="70">
        <f>+X9</f>
        <v>11152</v>
      </c>
      <c r="E24" s="70">
        <f>+AC9</f>
        <v>23849</v>
      </c>
      <c r="F24" s="70">
        <f>+AJ9</f>
        <v>43659</v>
      </c>
      <c r="G24" s="70">
        <f>+AP9</f>
        <v>7348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12" customFormat="1" ht="12.75">
      <c r="A25" s="69" t="str">
        <f aca="true" t="shared" si="0" ref="A25:B36">+A10</f>
        <v>DIST. CORRALES</v>
      </c>
      <c r="B25" s="69">
        <f t="shared" si="0"/>
        <v>23502</v>
      </c>
      <c r="C25" s="70">
        <f aca="true" t="shared" si="1" ref="C25:C36">+Q10</f>
        <v>4936</v>
      </c>
      <c r="D25" s="70">
        <f aca="true" t="shared" si="2" ref="D25:D36">+X10</f>
        <v>2305</v>
      </c>
      <c r="E25" s="70">
        <f aca="true" t="shared" si="3" ref="E25:E36">+AC10</f>
        <v>5656</v>
      </c>
      <c r="F25" s="70">
        <f aca="true" t="shared" si="4" ref="F25:F36">+AJ10</f>
        <v>8925</v>
      </c>
      <c r="G25" s="70">
        <f aca="true" t="shared" si="5" ref="G25:G36">+AP10</f>
        <v>1680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12" customFormat="1" ht="12.75">
      <c r="A26" s="69" t="str">
        <f t="shared" si="0"/>
        <v>DIST. SAN JUAN DE LA V.</v>
      </c>
      <c r="B26" s="69">
        <f t="shared" si="0"/>
        <v>4106</v>
      </c>
      <c r="C26" s="70">
        <f t="shared" si="1"/>
        <v>740</v>
      </c>
      <c r="D26" s="70">
        <f t="shared" si="2"/>
        <v>374</v>
      </c>
      <c r="E26" s="70">
        <f t="shared" si="3"/>
        <v>939</v>
      </c>
      <c r="F26" s="70">
        <f t="shared" si="4"/>
        <v>1648</v>
      </c>
      <c r="G26" s="70">
        <f t="shared" si="5"/>
        <v>405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12" customFormat="1" ht="12.75">
      <c r="A27" s="69" t="str">
        <f t="shared" si="0"/>
        <v>DIST. SAN JACINTO</v>
      </c>
      <c r="B27" s="69">
        <f t="shared" si="0"/>
        <v>8549</v>
      </c>
      <c r="C27" s="70">
        <f t="shared" si="1"/>
        <v>1561</v>
      </c>
      <c r="D27" s="70">
        <f t="shared" si="2"/>
        <v>816</v>
      </c>
      <c r="E27" s="70">
        <f t="shared" si="3"/>
        <v>1805</v>
      </c>
      <c r="F27" s="70">
        <f t="shared" si="4"/>
        <v>3431</v>
      </c>
      <c r="G27" s="70">
        <f t="shared" si="5"/>
        <v>936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12" customFormat="1" ht="12.75">
      <c r="A28" s="69" t="str">
        <f t="shared" si="0"/>
        <v>DIST. LA CRUZ</v>
      </c>
      <c r="B28" s="69">
        <f t="shared" si="0"/>
        <v>9040</v>
      </c>
      <c r="C28" s="70">
        <f t="shared" si="1"/>
        <v>1854</v>
      </c>
      <c r="D28" s="70">
        <f t="shared" si="2"/>
        <v>899</v>
      </c>
      <c r="E28" s="70">
        <f t="shared" si="3"/>
        <v>2027</v>
      </c>
      <c r="F28" s="70">
        <f t="shared" si="4"/>
        <v>3632</v>
      </c>
      <c r="G28" s="70">
        <f t="shared" si="5"/>
        <v>628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12" customFormat="1" ht="12.75">
      <c r="A29" s="69" t="str">
        <f t="shared" si="0"/>
        <v>DIST. PAMPAS DE HOSPITAL</v>
      </c>
      <c r="B29" s="69">
        <f t="shared" si="0"/>
        <v>6977</v>
      </c>
      <c r="C29" s="70">
        <f t="shared" si="1"/>
        <v>1383</v>
      </c>
      <c r="D29" s="70">
        <f t="shared" si="2"/>
        <v>714</v>
      </c>
      <c r="E29" s="70">
        <f t="shared" si="3"/>
        <v>1412</v>
      </c>
      <c r="F29" s="70">
        <f t="shared" si="4"/>
        <v>2764</v>
      </c>
      <c r="G29" s="70">
        <f t="shared" si="5"/>
        <v>704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12" customFormat="1" ht="12.75">
      <c r="A30" s="69" t="str">
        <f t="shared" si="0"/>
        <v>DIST. ZORRITOS</v>
      </c>
      <c r="B30" s="69">
        <f t="shared" si="0"/>
        <v>11963</v>
      </c>
      <c r="C30" s="70">
        <f t="shared" si="1"/>
        <v>2609</v>
      </c>
      <c r="D30" s="70">
        <f t="shared" si="2"/>
        <v>1230</v>
      </c>
      <c r="E30" s="70">
        <f t="shared" si="3"/>
        <v>2581</v>
      </c>
      <c r="F30" s="70">
        <f t="shared" si="4"/>
        <v>4649</v>
      </c>
      <c r="G30" s="70">
        <f t="shared" si="5"/>
        <v>894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12" customFormat="1" ht="12.75">
      <c r="A31" s="69" t="str">
        <f t="shared" si="0"/>
        <v>DIST. CANOAS PTA. SAL</v>
      </c>
      <c r="B31" s="69">
        <f t="shared" si="0"/>
        <v>5281</v>
      </c>
      <c r="C31" s="70">
        <f t="shared" si="1"/>
        <v>1191</v>
      </c>
      <c r="D31" s="70">
        <f t="shared" si="2"/>
        <v>541</v>
      </c>
      <c r="E31" s="70">
        <f t="shared" si="3"/>
        <v>1218</v>
      </c>
      <c r="F31" s="70">
        <f t="shared" si="4"/>
        <v>1991</v>
      </c>
      <c r="G31" s="70">
        <f t="shared" si="5"/>
        <v>340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12" customFormat="1" ht="12.75">
      <c r="A32" s="69" t="str">
        <f t="shared" si="0"/>
        <v>DIST. CASITAS</v>
      </c>
      <c r="B32" s="69">
        <f t="shared" si="0"/>
        <v>2184</v>
      </c>
      <c r="C32" s="70">
        <f t="shared" si="1"/>
        <v>391</v>
      </c>
      <c r="D32" s="70">
        <f t="shared" si="2"/>
        <v>186</v>
      </c>
      <c r="E32" s="70">
        <f t="shared" si="3"/>
        <v>367</v>
      </c>
      <c r="F32" s="70">
        <f t="shared" si="4"/>
        <v>903</v>
      </c>
      <c r="G32" s="70">
        <f t="shared" si="5"/>
        <v>337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12" customFormat="1" ht="12.75">
      <c r="A33" s="69" t="str">
        <f t="shared" si="0"/>
        <v>DIST. ZARUMILLA</v>
      </c>
      <c r="B33" s="69">
        <f t="shared" si="0"/>
        <v>21622</v>
      </c>
      <c r="C33" s="70">
        <f t="shared" si="1"/>
        <v>4498</v>
      </c>
      <c r="D33" s="70">
        <f t="shared" si="2"/>
        <v>2347</v>
      </c>
      <c r="E33" s="70">
        <f t="shared" si="3"/>
        <v>5254</v>
      </c>
      <c r="F33" s="70">
        <f t="shared" si="4"/>
        <v>8293</v>
      </c>
      <c r="G33" s="70">
        <f t="shared" si="5"/>
        <v>1230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12" customFormat="1" ht="12.75">
      <c r="A34" s="69" t="str">
        <f>+A19</f>
        <v>DIST. MATAPALO</v>
      </c>
      <c r="B34" s="69">
        <f>+B19</f>
        <v>2189</v>
      </c>
      <c r="C34" s="70">
        <f t="shared" si="1"/>
        <v>517</v>
      </c>
      <c r="D34" s="70">
        <f t="shared" si="2"/>
        <v>264</v>
      </c>
      <c r="E34" s="70">
        <f t="shared" si="3"/>
        <v>503</v>
      </c>
      <c r="F34" s="70">
        <f t="shared" si="4"/>
        <v>731</v>
      </c>
      <c r="G34" s="70">
        <f t="shared" si="5"/>
        <v>174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12" customFormat="1" ht="12.75">
      <c r="A35" s="69" t="str">
        <f t="shared" si="0"/>
        <v>DIST. PAPAYAL</v>
      </c>
      <c r="B35" s="69">
        <f>+B20</f>
        <v>5277</v>
      </c>
      <c r="C35" s="70">
        <f t="shared" si="1"/>
        <v>1084</v>
      </c>
      <c r="D35" s="70">
        <f t="shared" si="2"/>
        <v>503</v>
      </c>
      <c r="E35" s="70">
        <f t="shared" si="3"/>
        <v>1172</v>
      </c>
      <c r="F35" s="70">
        <f t="shared" si="4"/>
        <v>2097</v>
      </c>
      <c r="G35" s="70">
        <f t="shared" si="5"/>
        <v>421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12" customFormat="1" ht="12.75">
      <c r="A36" s="69" t="str">
        <f t="shared" si="0"/>
        <v>DIST. AGUAS VERDES</v>
      </c>
      <c r="B36" s="69">
        <f>+B21</f>
        <v>21707</v>
      </c>
      <c r="C36" s="70">
        <f t="shared" si="1"/>
        <v>5187</v>
      </c>
      <c r="D36" s="70">
        <f t="shared" si="2"/>
        <v>2424</v>
      </c>
      <c r="E36" s="70">
        <f t="shared" si="3"/>
        <v>5413</v>
      </c>
      <c r="F36" s="70">
        <f t="shared" si="4"/>
        <v>7846</v>
      </c>
      <c r="G36" s="70">
        <f t="shared" si="5"/>
        <v>837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12" customFormat="1" ht="12.75">
      <c r="A37" s="71" t="s">
        <v>0</v>
      </c>
      <c r="B37" s="72">
        <f>SUM(B24:B36)</f>
        <v>231480</v>
      </c>
      <c r="C37" s="72">
        <f aca="true" t="shared" si="6" ref="B37:G37">SUM(C24:C36)</f>
        <v>49026</v>
      </c>
      <c r="D37" s="72">
        <f t="shared" si="6"/>
        <v>23755</v>
      </c>
      <c r="E37" s="72">
        <f t="shared" si="6"/>
        <v>52196</v>
      </c>
      <c r="F37" s="72">
        <f t="shared" si="6"/>
        <v>90569</v>
      </c>
      <c r="G37" s="72">
        <f t="shared" si="6"/>
        <v>15934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12" customFormat="1" ht="12.75">
      <c r="A38" s="1"/>
      <c r="B38" s="3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12" customFormat="1" ht="12.75">
      <c r="A39" s="1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12" customFormat="1" ht="12.75">
      <c r="A40" s="1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12" customFormat="1" ht="12.75">
      <c r="A41" s="1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12" customFormat="1" ht="12.75">
      <c r="A42" s="1"/>
      <c r="B42" s="3"/>
      <c r="C42" s="2"/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12" customFormat="1" ht="12.75">
      <c r="A43" s="1"/>
      <c r="B43" s="3"/>
      <c r="C43" s="2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12" customFormat="1" ht="12.75">
      <c r="A44" s="1"/>
      <c r="B44" s="3"/>
      <c r="C44" s="2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12" customFormat="1" ht="12.75">
      <c r="A45" s="1"/>
      <c r="B45" s="3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12" customFormat="1" ht="12.75">
      <c r="A46" s="1"/>
      <c r="B46" s="3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12" customFormat="1" ht="12.75">
      <c r="A47" s="1"/>
      <c r="B47" s="3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12" customFormat="1" ht="12.75">
      <c r="A48" s="1"/>
      <c r="B48" s="3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12" customFormat="1" ht="12.75">
      <c r="A49" s="1"/>
      <c r="B49" s="3"/>
      <c r="C49" s="2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12" customFormat="1" ht="12.75">
      <c r="A50" s="1"/>
      <c r="B50" s="3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12" customFormat="1" ht="12.75">
      <c r="A51" s="1"/>
      <c r="B51" s="3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12" customFormat="1" ht="12.75">
      <c r="A52" s="1"/>
      <c r="B52" s="3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12" customFormat="1" ht="12.75">
      <c r="A53" s="1"/>
      <c r="B53" s="3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12" customFormat="1" ht="12.75">
      <c r="A54" s="1"/>
      <c r="B54" s="3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12" customFormat="1" ht="12.75">
      <c r="A55" s="1"/>
      <c r="B55" s="3"/>
      <c r="C55" s="2"/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12" customFormat="1" ht="12.75">
      <c r="A56" s="1"/>
      <c r="B56" s="3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12" customFormat="1" ht="12.75">
      <c r="A57" s="1"/>
      <c r="B57" s="3"/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12" customFormat="1" ht="12.75">
      <c r="A58" s="1"/>
      <c r="B58" s="3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12" customFormat="1" ht="12.75">
      <c r="A59" s="1"/>
      <c r="B59" s="3"/>
      <c r="C59" s="2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12" customFormat="1" ht="12.75">
      <c r="A60" s="1"/>
      <c r="B60" s="3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12" customFormat="1" ht="12.75">
      <c r="A61" s="1"/>
      <c r="B61" s="3"/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12" customFormat="1" ht="12.75">
      <c r="A62" s="1"/>
      <c r="B62" s="3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12" customFormat="1" ht="12.75">
      <c r="A63" s="1"/>
      <c r="B63" s="3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12" customFormat="1" ht="12.75">
      <c r="A64" s="1"/>
      <c r="B64" s="3"/>
      <c r="C64" s="2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12" customFormat="1" ht="12.75">
      <c r="A65" s="1"/>
      <c r="B65" s="3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12" customFormat="1" ht="12.75">
      <c r="A66" s="1"/>
      <c r="B66" s="3"/>
      <c r="C66" s="2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12" customFormat="1" ht="12.75">
      <c r="A67" s="1"/>
      <c r="B67" s="3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12" customFormat="1" ht="12.75">
      <c r="A68" s="1"/>
      <c r="B68" s="3"/>
      <c r="C68" s="2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12" customFormat="1" ht="12.75">
      <c r="A69" s="1"/>
      <c r="B69" s="3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12" customFormat="1" ht="12.75">
      <c r="A70" s="1"/>
      <c r="B70" s="3"/>
      <c r="C70" s="2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12" customFormat="1" ht="12.75">
      <c r="A71" s="1"/>
      <c r="B71" s="3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12" customFormat="1" ht="12.75">
      <c r="A72" s="1"/>
      <c r="B72" s="3"/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12" customFormat="1" ht="12.75">
      <c r="A73" s="1"/>
      <c r="B73" s="3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12" customFormat="1" ht="12.75">
      <c r="A74" s="1"/>
      <c r="B74" s="3"/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12" customFormat="1" ht="12.75">
      <c r="A75" s="1"/>
      <c r="B75" s="3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12" customFormat="1" ht="12.75">
      <c r="A76" s="1"/>
      <c r="B76" s="3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12" customFormat="1" ht="12.75">
      <c r="A77" s="1"/>
      <c r="B77" s="3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12" customFormat="1" ht="12.75">
      <c r="A78" s="1"/>
      <c r="B78" s="3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12" customFormat="1" ht="12.75">
      <c r="A79" s="1"/>
      <c r="B79" s="3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12" customFormat="1" ht="12.75">
      <c r="A80" s="1"/>
      <c r="B80" s="3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12" customFormat="1" ht="12.75">
      <c r="A81" s="1"/>
      <c r="B81" s="3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12" customFormat="1" ht="12.75">
      <c r="A82" s="1"/>
      <c r="B82" s="3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12" customFormat="1" ht="12.75">
      <c r="A83" s="1"/>
      <c r="B83" s="3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12" customFormat="1" ht="12.75">
      <c r="A84" s="1"/>
      <c r="B84" s="3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12" customFormat="1" ht="12.75">
      <c r="A85" s="1"/>
      <c r="B85" s="3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12" customFormat="1" ht="12.75">
      <c r="A86" s="1"/>
      <c r="B86" s="3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103" spans="1:48" s="12" customFormat="1" ht="12.75">
      <c r="A103" s="1"/>
      <c r="B103" s="3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s="12" customFormat="1" ht="12.75">
      <c r="A104" s="1"/>
      <c r="B104" s="3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s="12" customFormat="1" ht="12.75">
      <c r="A105" s="1"/>
      <c r="B105" s="3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s="12" customFormat="1" ht="12.75">
      <c r="A106" s="1"/>
      <c r="B106" s="3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s="12" customFormat="1" ht="12.75">
      <c r="A107" s="1"/>
      <c r="B107" s="3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s="12" customFormat="1" ht="12.75">
      <c r="A108" s="1"/>
      <c r="B108" s="3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s="12" customFormat="1" ht="12.75">
      <c r="A109" s="1"/>
      <c r="B109" s="3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12" customFormat="1" ht="12.75">
      <c r="A110" s="1"/>
      <c r="B110" s="3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12" customFormat="1" ht="12.75">
      <c r="A111" s="1"/>
      <c r="B111" s="3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12" customFormat="1" ht="12.75">
      <c r="A112" s="1"/>
      <c r="B112" s="3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12" customFormat="1" ht="12.75">
      <c r="A113" s="1"/>
      <c r="B113" s="3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12" customFormat="1" ht="12.75">
      <c r="A114" s="1"/>
      <c r="B114" s="3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12" customFormat="1" ht="12.75">
      <c r="A115" s="1"/>
      <c r="B115" s="3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12" customFormat="1" ht="12.75">
      <c r="A116" s="1"/>
      <c r="B116" s="3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12" customFormat="1" ht="12.75">
      <c r="A117" s="1"/>
      <c r="B117" s="3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12" customFormat="1" ht="12.75">
      <c r="A118" s="1"/>
      <c r="B118" s="3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12" customFormat="1" ht="12.75">
      <c r="A119" s="1"/>
      <c r="B119" s="3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12" customFormat="1" ht="12.75">
      <c r="A120" s="1"/>
      <c r="B120" s="3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s="12" customFormat="1" ht="12.75">
      <c r="A121" s="1"/>
      <c r="B121" s="3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s="12" customFormat="1" ht="12.75">
      <c r="A122" s="1"/>
      <c r="B122" s="3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s="12" customFormat="1" ht="12.75">
      <c r="A123" s="1"/>
      <c r="B123" s="3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s="12" customFormat="1" ht="12.75">
      <c r="A124" s="1"/>
      <c r="B124" s="3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s="12" customFormat="1" ht="12.75">
      <c r="A125" s="1"/>
      <c r="B125" s="3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s="12" customFormat="1" ht="12.75">
      <c r="A126" s="1"/>
      <c r="B126" s="3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s="12" customFormat="1" ht="12.75">
      <c r="A127" s="1"/>
      <c r="B127" s="3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s="12" customFormat="1" ht="12.75">
      <c r="A128" s="1"/>
      <c r="B128" s="3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s="12" customFormat="1" ht="12.75">
      <c r="A129" s="1"/>
      <c r="B129" s="3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s="12" customFormat="1" ht="12.75">
      <c r="A130" s="1"/>
      <c r="B130" s="3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s="12" customFormat="1" ht="12.75">
      <c r="A131" s="1"/>
      <c r="B131" s="3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s="12" customFormat="1" ht="12.75">
      <c r="A132" s="1"/>
      <c r="B132" s="3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s="12" customFormat="1" ht="12.75">
      <c r="A133" s="1"/>
      <c r="B133" s="3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s="12" customFormat="1" ht="12.75">
      <c r="A134" s="1"/>
      <c r="B134" s="3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s="12" customFormat="1" ht="12.75">
      <c r="A135" s="1"/>
      <c r="B135" s="3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s="12" customFormat="1" ht="12.75">
      <c r="A136" s="1"/>
      <c r="B136" s="3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s="12" customFormat="1" ht="12.75">
      <c r="A137" s="1"/>
      <c r="B137" s="3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s="12" customFormat="1" ht="12.75">
      <c r="A138" s="1"/>
      <c r="B138" s="3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s="12" customFormat="1" ht="12.75">
      <c r="A139" s="1"/>
      <c r="B139" s="3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s="12" customFormat="1" ht="12.75">
      <c r="A140" s="1"/>
      <c r="B140" s="3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s="12" customFormat="1" ht="12.75">
      <c r="A141" s="1"/>
      <c r="B141" s="3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s="12" customFormat="1" ht="12.75">
      <c r="A142" s="1"/>
      <c r="B142" s="3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s="12" customFormat="1" ht="12.75">
      <c r="A143" s="1"/>
      <c r="B143" s="3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s="12" customFormat="1" ht="12.75">
      <c r="A144" s="1"/>
      <c r="B144" s="3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s="12" customFormat="1" ht="12.75">
      <c r="A145" s="1"/>
      <c r="B145" s="3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s="12" customFormat="1" ht="12.75">
      <c r="A146" s="1"/>
      <c r="B146" s="3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s="12" customFormat="1" ht="12.75">
      <c r="A147" s="1"/>
      <c r="B147" s="3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s="12" customFormat="1" ht="12.75">
      <c r="A148" s="1"/>
      <c r="B148" s="3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s="12" customFormat="1" ht="12.75">
      <c r="A149" s="1"/>
      <c r="B149" s="3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s="12" customFormat="1" ht="12.75">
      <c r="A150" s="1"/>
      <c r="B150" s="3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s="12" customFormat="1" ht="12.75">
      <c r="A151" s="1"/>
      <c r="B151" s="3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s="12" customFormat="1" ht="12.75">
      <c r="A152" s="1"/>
      <c r="B152" s="3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s="12" customFormat="1" ht="12.75">
      <c r="A153" s="1"/>
      <c r="B153" s="3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s="12" customFormat="1" ht="12.75">
      <c r="A154" s="1"/>
      <c r="B154" s="3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s="12" customFormat="1" ht="12.75">
      <c r="A155" s="1"/>
      <c r="B155" s="3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s="12" customFormat="1" ht="12.75">
      <c r="A156" s="1"/>
      <c r="B156" s="3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s="12" customFormat="1" ht="12.75">
      <c r="A157" s="1"/>
      <c r="B157" s="3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s="12" customFormat="1" ht="12.75">
      <c r="A158" s="1"/>
      <c r="B158" s="3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s="12" customFormat="1" ht="12.75">
      <c r="A159" s="1"/>
      <c r="B159" s="3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s="12" customFormat="1" ht="12.75">
      <c r="A160" s="1"/>
      <c r="B160" s="3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s="12" customFormat="1" ht="12.75">
      <c r="A161" s="1"/>
      <c r="B161" s="3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s="12" customFormat="1" ht="12.75">
      <c r="A162" s="1"/>
      <c r="B162" s="3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s="12" customFormat="1" ht="12.75">
      <c r="A163" s="1"/>
      <c r="B163" s="3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s="12" customFormat="1" ht="12.75">
      <c r="A164" s="1"/>
      <c r="B164" s="3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s="12" customFormat="1" ht="12.75">
      <c r="A165" s="1"/>
      <c r="B165" s="3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s="12" customFormat="1" ht="12.75">
      <c r="A166" s="1"/>
      <c r="B166" s="3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s="12" customFormat="1" ht="12.75">
      <c r="A167" s="1"/>
      <c r="B167" s="3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s="12" customFormat="1" ht="12.75">
      <c r="A168" s="1"/>
      <c r="B168" s="3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s="12" customFormat="1" ht="12.75">
      <c r="A169" s="1"/>
      <c r="B169" s="3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s="12" customFormat="1" ht="12.75">
      <c r="A170" s="1"/>
      <c r="B170" s="3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s="12" customFormat="1" ht="12.75">
      <c r="A171" s="1"/>
      <c r="B171" s="3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s="12" customFormat="1" ht="12.75">
      <c r="A172" s="1"/>
      <c r="B172" s="3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s="12" customFormat="1" ht="12.75">
      <c r="A173" s="1"/>
      <c r="B173" s="3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s="12" customFormat="1" ht="12.75">
      <c r="A174" s="1"/>
      <c r="B174" s="3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s="12" customFormat="1" ht="12.75">
      <c r="A175" s="1"/>
      <c r="B175" s="3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s="12" customFormat="1" ht="12.75">
      <c r="A176" s="1"/>
      <c r="B176" s="3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s="12" customFormat="1" ht="12.75">
      <c r="A177" s="1"/>
      <c r="B177" s="3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s="12" customFormat="1" ht="12.75">
      <c r="A178" s="1"/>
      <c r="B178" s="3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s="12" customFormat="1" ht="12.75">
      <c r="A179" s="1"/>
      <c r="B179" s="3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s="12" customFormat="1" ht="12.75">
      <c r="A180" s="1"/>
      <c r="B180" s="3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s="12" customFormat="1" ht="12.75">
      <c r="A181" s="1"/>
      <c r="B181" s="3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s="12" customFormat="1" ht="12.75">
      <c r="A182" s="1"/>
      <c r="B182" s="3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s="12" customFormat="1" ht="12.75">
      <c r="A183" s="1"/>
      <c r="B183" s="3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12" customFormat="1" ht="12.75">
      <c r="A184" s="1"/>
      <c r="B184" s="3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12" customFormat="1" ht="12.75">
      <c r="A185" s="1"/>
      <c r="B185" s="3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12" customFormat="1" ht="12.75">
      <c r="A186" s="1"/>
      <c r="B186" s="3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12" customFormat="1" ht="12.75">
      <c r="A187" s="1"/>
      <c r="B187" s="3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12" customFormat="1" ht="12.75">
      <c r="A188" s="1"/>
      <c r="B188" s="3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12" customFormat="1" ht="12.75">
      <c r="A189" s="1"/>
      <c r="B189" s="3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12" customFormat="1" ht="12.75">
      <c r="A190" s="1"/>
      <c r="B190" s="3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12" customFormat="1" ht="12.75">
      <c r="A191" s="1"/>
      <c r="B191" s="3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12" customFormat="1" ht="12.75">
      <c r="A192" s="1"/>
      <c r="B192" s="3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12" customFormat="1" ht="12.75">
      <c r="A193" s="1"/>
      <c r="B193" s="3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12" customFormat="1" ht="12.75">
      <c r="A194" s="1"/>
      <c r="B194" s="3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12" customFormat="1" ht="12.75">
      <c r="A195" s="1"/>
      <c r="B195" s="3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12" customFormat="1" ht="12.75">
      <c r="A196" s="1"/>
      <c r="B196" s="3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12" customFormat="1" ht="12.75">
      <c r="A197" s="1"/>
      <c r="B197" s="3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12" customFormat="1" ht="12.75">
      <c r="A198" s="1"/>
      <c r="B198" s="3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12" customFormat="1" ht="12.75">
      <c r="A199" s="1"/>
      <c r="B199" s="3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12" customFormat="1" ht="12.75">
      <c r="A200" s="1"/>
      <c r="B200" s="3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12" customFormat="1" ht="12.75">
      <c r="A201" s="1"/>
      <c r="B201" s="3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12" customFormat="1" ht="12.75">
      <c r="A202" s="1"/>
      <c r="B202" s="3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12" customFormat="1" ht="12.75">
      <c r="A203" s="1"/>
      <c r="B203" s="3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12" customFormat="1" ht="12.75">
      <c r="A204" s="1"/>
      <c r="B204" s="3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12" customFormat="1" ht="12.75">
      <c r="A205" s="1"/>
      <c r="B205" s="3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12" customFormat="1" ht="12.75">
      <c r="A206" s="1"/>
      <c r="B206" s="3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12" customFormat="1" ht="12.75">
      <c r="A207" s="1"/>
      <c r="B207" s="3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12" customFormat="1" ht="12.75">
      <c r="A208" s="1"/>
      <c r="B208" s="3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12" customFormat="1" ht="12.75">
      <c r="A209" s="1"/>
      <c r="B209" s="3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12" customFormat="1" ht="12.75">
      <c r="A210" s="1"/>
      <c r="B210" s="3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12" customFormat="1" ht="12.75">
      <c r="A211" s="1"/>
      <c r="B211" s="3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12" customFormat="1" ht="12.75">
      <c r="A212" s="1"/>
      <c r="B212" s="3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12" customFormat="1" ht="12.75">
      <c r="A213" s="1"/>
      <c r="B213" s="3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12" customFormat="1" ht="12.75">
      <c r="A214" s="1"/>
      <c r="B214" s="3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12" customFormat="1" ht="12.75">
      <c r="A215" s="1"/>
      <c r="B215" s="3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12" customFormat="1" ht="12.75">
      <c r="A216" s="1"/>
      <c r="B216" s="3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12" customFormat="1" ht="12.75">
      <c r="A217" s="1"/>
      <c r="B217" s="3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12" customFormat="1" ht="12.75">
      <c r="A218" s="1"/>
      <c r="B218" s="3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12" customFormat="1" ht="12.75">
      <c r="A219" s="1"/>
      <c r="B219" s="3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12" customFormat="1" ht="12.75">
      <c r="A220" s="1"/>
      <c r="B220" s="3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12" customFormat="1" ht="12.75">
      <c r="A221" s="1"/>
      <c r="B221" s="3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12" customFormat="1" ht="12.75">
      <c r="A222" s="1"/>
      <c r="B222" s="3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12" customFormat="1" ht="12.75">
      <c r="A223" s="1"/>
      <c r="B223" s="3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s="12" customFormat="1" ht="12.75">
      <c r="A224" s="1"/>
      <c r="B224" s="3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s="12" customFormat="1" ht="12.75">
      <c r="A225" s="1"/>
      <c r="B225" s="3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12" customFormat="1" ht="12.75">
      <c r="A226" s="1"/>
      <c r="B226" s="3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12" customFormat="1" ht="12.75">
      <c r="A227" s="1"/>
      <c r="B227" s="3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12" customFormat="1" ht="12.75">
      <c r="A228" s="1"/>
      <c r="B228" s="3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12" customFormat="1" ht="12.75">
      <c r="A229" s="1"/>
      <c r="B229" s="3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s="12" customFormat="1" ht="12.75">
      <c r="A230" s="1"/>
      <c r="B230" s="3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s="12" customFormat="1" ht="12.75">
      <c r="A231" s="1"/>
      <c r="B231" s="3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s="12" customFormat="1" ht="12.75">
      <c r="A232" s="1"/>
      <c r="B232" s="3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s="12" customFormat="1" ht="12.75">
      <c r="A233" s="1"/>
      <c r="B233" s="3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s="12" customFormat="1" ht="12.75">
      <c r="A234" s="1"/>
      <c r="B234" s="3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12" customFormat="1" ht="12.75">
      <c r="A235" s="1"/>
      <c r="B235" s="3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s="12" customFormat="1" ht="12.75">
      <c r="A236" s="1"/>
      <c r="B236" s="3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s="12" customFormat="1" ht="12.75">
      <c r="A237" s="1"/>
      <c r="B237" s="3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12" customFormat="1" ht="12.75">
      <c r="A238" s="1"/>
      <c r="B238" s="3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12" customFormat="1" ht="12.75">
      <c r="A239" s="1"/>
      <c r="B239" s="3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12" customFormat="1" ht="12.75">
      <c r="A240" s="1"/>
      <c r="B240" s="3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12" customFormat="1" ht="12.75">
      <c r="A241" s="1"/>
      <c r="B241" s="3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12" customFormat="1" ht="12.75">
      <c r="A242" s="1"/>
      <c r="B242" s="3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12" customFormat="1" ht="12.75">
      <c r="A243" s="1"/>
      <c r="B243" s="3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12" customFormat="1" ht="12.75">
      <c r="A244" s="1"/>
      <c r="B244" s="3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12" customFormat="1" ht="12.75">
      <c r="A245" s="1"/>
      <c r="B245" s="3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s="12" customFormat="1" ht="12.75">
      <c r="A246" s="1"/>
      <c r="B246" s="3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12" customFormat="1" ht="12.75">
      <c r="A247" s="1"/>
      <c r="B247" s="3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12" customFormat="1" ht="12.75">
      <c r="A248" s="1"/>
      <c r="B248" s="3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12" customFormat="1" ht="12.75">
      <c r="A249" s="1"/>
      <c r="B249" s="3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12" customFormat="1" ht="12.75">
      <c r="A250" s="1"/>
      <c r="B250" s="3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12" customFormat="1" ht="12.75">
      <c r="A251" s="1"/>
      <c r="B251" s="3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12" customFormat="1" ht="12.75">
      <c r="A252" s="1"/>
      <c r="B252" s="3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12" customFormat="1" ht="12.75">
      <c r="A253" s="1"/>
      <c r="B253" s="3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12" customFormat="1" ht="12.75">
      <c r="A254" s="1"/>
      <c r="B254" s="3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s="12" customFormat="1" ht="12.75">
      <c r="A255" s="1"/>
      <c r="B255" s="3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s="12" customFormat="1" ht="12.75">
      <c r="A256" s="1"/>
      <c r="B256" s="3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2" customFormat="1" ht="12.75">
      <c r="A257" s="1"/>
      <c r="B257" s="3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2" customFormat="1" ht="12.75">
      <c r="A258" s="1"/>
      <c r="B258" s="3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2" customFormat="1" ht="12.75">
      <c r="A259" s="1"/>
      <c r="B259" s="3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2" customFormat="1" ht="12.75">
      <c r="A260" s="1"/>
      <c r="B260" s="3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2" customFormat="1" ht="12.75">
      <c r="A261" s="1"/>
      <c r="B261" s="3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2" customFormat="1" ht="12.75">
      <c r="A262" s="1"/>
      <c r="B262" s="3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2" customFormat="1" ht="12.75">
      <c r="A263" s="1"/>
      <c r="B263" s="3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2" customFormat="1" ht="12.75">
      <c r="A264" s="1"/>
      <c r="B264" s="3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2" customFormat="1" ht="12.75">
      <c r="A265" s="1"/>
      <c r="B265" s="3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2" customFormat="1" ht="12.75">
      <c r="A266" s="1"/>
      <c r="B266" s="3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2" customFormat="1" ht="12.75">
      <c r="A267" s="1"/>
      <c r="B267" s="3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2" customFormat="1" ht="12.75">
      <c r="A268" s="1"/>
      <c r="B268" s="3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2" customFormat="1" ht="12.75">
      <c r="A269" s="1"/>
      <c r="B269" s="3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2" customFormat="1" ht="12.75">
      <c r="A270" s="1"/>
      <c r="B270" s="3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2" customFormat="1" ht="12.75">
      <c r="A271" s="1"/>
      <c r="B271" s="3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s="12" customFormat="1" ht="12.75">
      <c r="A272" s="1"/>
      <c r="B272" s="3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s="12" customFormat="1" ht="12.75">
      <c r="A273" s="1"/>
      <c r="B273" s="3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s="12" customFormat="1" ht="12.75">
      <c r="A274" s="1"/>
      <c r="B274" s="3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s="12" customFormat="1" ht="12.75">
      <c r="A275" s="1"/>
      <c r="B275" s="3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s="12" customFormat="1" ht="12.75">
      <c r="A276" s="1"/>
      <c r="B276" s="3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s="12" customFormat="1" ht="12.75">
      <c r="A277" s="1"/>
      <c r="B277" s="3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s="12" customFormat="1" ht="12.75">
      <c r="A278" s="1"/>
      <c r="B278" s="3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s="12" customFormat="1" ht="12.75">
      <c r="A279" s="1"/>
      <c r="B279" s="3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s="12" customFormat="1" ht="12.75">
      <c r="A280" s="1"/>
      <c r="B280" s="3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s="12" customFormat="1" ht="12.75">
      <c r="A281" s="1"/>
      <c r="B281" s="3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s="12" customFormat="1" ht="12.75">
      <c r="A282" s="1"/>
      <c r="B282" s="3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s="12" customFormat="1" ht="12.75">
      <c r="A283" s="1"/>
      <c r="B283" s="3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s="12" customFormat="1" ht="12.75">
      <c r="A284" s="1"/>
      <c r="B284" s="3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s="12" customFormat="1" ht="12.75">
      <c r="A285" s="1"/>
      <c r="B285" s="3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s="12" customFormat="1" ht="12.75">
      <c r="A286" s="1"/>
      <c r="B286" s="3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s="12" customFormat="1" ht="12.75">
      <c r="A287" s="1"/>
      <c r="B287" s="3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s="12" customFormat="1" ht="12.75">
      <c r="A288" s="1"/>
      <c r="B288" s="3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s="12" customFormat="1" ht="12.75">
      <c r="A289" s="1"/>
      <c r="B289" s="3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s="12" customFormat="1" ht="12.75">
      <c r="A290" s="1"/>
      <c r="B290" s="3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s="12" customFormat="1" ht="12.75">
      <c r="A291" s="1"/>
      <c r="B291" s="3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s="12" customFormat="1" ht="12.75">
      <c r="A292" s="1"/>
      <c r="B292" s="3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s="12" customFormat="1" ht="12.75">
      <c r="A293" s="1"/>
      <c r="B293" s="3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s="12" customFormat="1" ht="12.75">
      <c r="A294" s="1"/>
      <c r="B294" s="3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311" spans="1:48" s="12" customFormat="1" ht="12.75">
      <c r="A311" s="1"/>
      <c r="B311" s="3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</row>
    <row r="312" spans="1:48" s="12" customFormat="1" ht="12.75">
      <c r="A312" s="1"/>
      <c r="B312" s="3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</row>
    <row r="313" spans="1:48" s="12" customFormat="1" ht="12.75">
      <c r="A313" s="1"/>
      <c r="B313" s="3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</row>
    <row r="314" spans="1:48" s="12" customFormat="1" ht="12.75">
      <c r="A314" s="1"/>
      <c r="B314" s="3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</row>
    <row r="315" spans="1:48" s="12" customFormat="1" ht="12.75">
      <c r="A315" s="1"/>
      <c r="B315" s="3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</row>
    <row r="316" spans="1:48" s="12" customFormat="1" ht="12.75">
      <c r="A316" s="1"/>
      <c r="B316" s="3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</row>
    <row r="317" spans="1:48" s="12" customFormat="1" ht="12.75">
      <c r="A317" s="1"/>
      <c r="B317" s="3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 spans="1:48" s="12" customFormat="1" ht="12.75">
      <c r="A318" s="1"/>
      <c r="B318" s="3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 spans="1:48" s="12" customFormat="1" ht="12.75">
      <c r="A319" s="1"/>
      <c r="B319" s="3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 spans="1:48" s="12" customFormat="1" ht="12.75">
      <c r="A320" s="1"/>
      <c r="B320" s="3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 spans="1:48" s="12" customFormat="1" ht="12.75">
      <c r="A321" s="1"/>
      <c r="B321" s="3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 spans="1:48" s="12" customFormat="1" ht="12.75">
      <c r="A322" s="1"/>
      <c r="B322" s="3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 spans="1:48" s="12" customFormat="1" ht="12.75">
      <c r="A323" s="1"/>
      <c r="B323" s="3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 spans="1:48" s="12" customFormat="1" ht="12.75">
      <c r="A324" s="1"/>
      <c r="B324" s="3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 spans="1:48" s="12" customFormat="1" ht="12.75">
      <c r="A325" s="1"/>
      <c r="B325" s="3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 spans="1:48" s="12" customFormat="1" ht="12.75">
      <c r="A326" s="1"/>
      <c r="B326" s="3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 spans="1:48" s="12" customFormat="1" ht="12.75">
      <c r="A327" s="1"/>
      <c r="B327" s="3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 spans="1:48" s="12" customFormat="1" ht="12.75">
      <c r="A328" s="1"/>
      <c r="B328" s="3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 spans="1:48" s="12" customFormat="1" ht="12.75">
      <c r="A329" s="1"/>
      <c r="B329" s="3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 spans="1:48" s="12" customFormat="1" ht="12.75">
      <c r="A330" s="1"/>
      <c r="B330" s="3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 spans="1:48" s="12" customFormat="1" ht="12.75">
      <c r="A331" s="1"/>
      <c r="B331" s="3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 spans="1:48" s="12" customFormat="1" ht="12.75">
      <c r="A332" s="1"/>
      <c r="B332" s="3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 spans="1:48" s="12" customFormat="1" ht="12.75">
      <c r="A333" s="1"/>
      <c r="B333" s="3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 spans="1:48" s="12" customFormat="1" ht="12.75">
      <c r="A334" s="1"/>
      <c r="B334" s="3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 spans="1:48" s="12" customFormat="1" ht="12.75">
      <c r="A335" s="1"/>
      <c r="B335" s="3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 spans="1:48" s="12" customFormat="1" ht="12.75">
      <c r="A336" s="1"/>
      <c r="B336" s="3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 spans="1:48" s="12" customFormat="1" ht="12.75">
      <c r="A337" s="1"/>
      <c r="B337" s="3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</sheetData>
  <sheetProtection/>
  <mergeCells count="22">
    <mergeCell ref="AS6:AS7"/>
    <mergeCell ref="AU6:AU7"/>
    <mergeCell ref="AQ5:AU5"/>
    <mergeCell ref="AV5:AV7"/>
    <mergeCell ref="C6:D6"/>
    <mergeCell ref="Q6:Q7"/>
    <mergeCell ref="X6:X7"/>
    <mergeCell ref="AC6:AC7"/>
    <mergeCell ref="AJ6:AJ7"/>
    <mergeCell ref="AP6:AP7"/>
    <mergeCell ref="AQ6:AQ7"/>
    <mergeCell ref="AR6:AR7"/>
    <mergeCell ref="A1:AV1"/>
    <mergeCell ref="A2:AV2"/>
    <mergeCell ref="A3:AV3"/>
    <mergeCell ref="A5:A7"/>
    <mergeCell ref="B5:B7"/>
    <mergeCell ref="C5:Q5"/>
    <mergeCell ref="R5:X5"/>
    <mergeCell ref="Y5:AC5"/>
    <mergeCell ref="AD5:AJ5"/>
    <mergeCell ref="AK5:AP5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25.7109375" style="0" customWidth="1"/>
    <col min="2" max="9" width="9.421875" style="0" customWidth="1"/>
  </cols>
  <sheetData>
    <row r="1" spans="1:9" ht="12.75">
      <c r="A1" s="66" t="s">
        <v>93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69</v>
      </c>
      <c r="B2" s="66"/>
      <c r="C2" s="66"/>
      <c r="D2" s="66"/>
      <c r="E2" s="66"/>
      <c r="F2" s="66"/>
      <c r="G2" s="66"/>
      <c r="H2" s="66"/>
      <c r="I2" s="66"/>
    </row>
    <row r="3" spans="1:9" ht="12.75" customHeight="1">
      <c r="A3" s="44" t="s">
        <v>96</v>
      </c>
      <c r="B3" s="49" t="s">
        <v>2</v>
      </c>
      <c r="C3" s="49"/>
      <c r="D3" s="49"/>
      <c r="E3" s="49"/>
      <c r="F3" s="49"/>
      <c r="G3" s="49"/>
      <c r="H3" s="49"/>
      <c r="I3" s="49"/>
    </row>
    <row r="4" spans="1:9" ht="12.75" customHeight="1">
      <c r="A4" s="45"/>
      <c r="B4" s="64" t="s">
        <v>3</v>
      </c>
      <c r="C4" s="64"/>
      <c r="D4" s="30" t="s">
        <v>0</v>
      </c>
      <c r="E4" s="29">
        <v>1</v>
      </c>
      <c r="F4" s="29">
        <v>2</v>
      </c>
      <c r="G4" s="29">
        <v>3</v>
      </c>
      <c r="H4" s="29">
        <v>4</v>
      </c>
      <c r="I4" s="30">
        <v>5</v>
      </c>
    </row>
    <row r="5" spans="1:9" ht="12.75">
      <c r="A5" s="46"/>
      <c r="B5" s="40" t="s">
        <v>68</v>
      </c>
      <c r="C5" s="40" t="s">
        <v>6</v>
      </c>
      <c r="D5" s="31" t="s">
        <v>3</v>
      </c>
      <c r="E5" s="31" t="s">
        <v>75</v>
      </c>
      <c r="F5" s="31" t="s">
        <v>7</v>
      </c>
      <c r="G5" s="31" t="s">
        <v>7</v>
      </c>
      <c r="H5" s="31" t="s">
        <v>7</v>
      </c>
      <c r="I5" s="31" t="s">
        <v>7</v>
      </c>
    </row>
    <row r="6" spans="1:9" ht="12.75">
      <c r="A6" s="38" t="s">
        <v>8</v>
      </c>
      <c r="B6" s="39">
        <f aca="true" t="shared" si="0" ref="B6:I6">+B7+B35+B49</f>
        <v>309</v>
      </c>
      <c r="C6" s="39">
        <f t="shared" si="0"/>
        <v>3686</v>
      </c>
      <c r="D6" s="39">
        <f>+D7+D35+D49</f>
        <v>3995</v>
      </c>
      <c r="E6" s="39">
        <f t="shared" si="0"/>
        <v>4058</v>
      </c>
      <c r="F6" s="39">
        <f t="shared" si="0"/>
        <v>4102</v>
      </c>
      <c r="G6" s="39">
        <f t="shared" si="0"/>
        <v>4130</v>
      </c>
      <c r="H6" s="39">
        <f t="shared" si="0"/>
        <v>4143</v>
      </c>
      <c r="I6" s="39">
        <f t="shared" si="0"/>
        <v>4144</v>
      </c>
    </row>
    <row r="7" spans="1:9" ht="12.75">
      <c r="A7" s="34" t="s">
        <v>9</v>
      </c>
      <c r="B7" s="36">
        <f aca="true" t="shared" si="1" ref="B7:I7">+B8+B13+B17+B21+B28+B30</f>
        <v>206</v>
      </c>
      <c r="C7" s="36">
        <f t="shared" si="1"/>
        <v>2446</v>
      </c>
      <c r="D7" s="36">
        <f t="shared" si="1"/>
        <v>2652</v>
      </c>
      <c r="E7" s="36">
        <f t="shared" si="1"/>
        <v>2723</v>
      </c>
      <c r="F7" s="36">
        <f t="shared" si="1"/>
        <v>2775</v>
      </c>
      <c r="G7" s="36">
        <f t="shared" si="1"/>
        <v>2814</v>
      </c>
      <c r="H7" s="36">
        <f t="shared" si="1"/>
        <v>2839</v>
      </c>
      <c r="I7" s="36">
        <f t="shared" si="1"/>
        <v>2849</v>
      </c>
    </row>
    <row r="8" spans="1:9" ht="12.75">
      <c r="A8" s="5" t="s">
        <v>10</v>
      </c>
      <c r="B8" s="6">
        <v>140</v>
      </c>
      <c r="C8" s="6">
        <v>1669</v>
      </c>
      <c r="D8" s="6">
        <v>1809</v>
      </c>
      <c r="E8" s="6">
        <f>SUM(E9:E12)</f>
        <v>1859</v>
      </c>
      <c r="F8" s="6">
        <f>SUM(F9:F12)</f>
        <v>1897</v>
      </c>
      <c r="G8" s="6">
        <f>SUM(G9:G12)</f>
        <v>1929</v>
      </c>
      <c r="H8" s="6">
        <f>SUM(H9:H12)</f>
        <v>1947</v>
      </c>
      <c r="I8" s="6">
        <f>SUM(I9:I12)</f>
        <v>1959</v>
      </c>
    </row>
    <row r="9" spans="1:9" ht="12.75">
      <c r="A9" s="17" t="s">
        <v>67</v>
      </c>
      <c r="B9" s="14">
        <v>68</v>
      </c>
      <c r="C9" s="14">
        <v>913</v>
      </c>
      <c r="D9" s="15">
        <f>SUM(B9:C9)</f>
        <v>981</v>
      </c>
      <c r="E9" s="14">
        <v>973</v>
      </c>
      <c r="F9" s="14">
        <v>1002</v>
      </c>
      <c r="G9" s="14">
        <v>1025</v>
      </c>
      <c r="H9" s="14">
        <v>1030</v>
      </c>
      <c r="I9" s="14">
        <v>1029</v>
      </c>
    </row>
    <row r="10" spans="1:9" ht="12.75">
      <c r="A10" s="18" t="s">
        <v>11</v>
      </c>
      <c r="B10" s="14">
        <v>31</v>
      </c>
      <c r="C10" s="14">
        <v>343</v>
      </c>
      <c r="D10" s="15">
        <f>SUM(B10:C10)</f>
        <v>374</v>
      </c>
      <c r="E10" s="14">
        <v>378</v>
      </c>
      <c r="F10" s="14">
        <v>380</v>
      </c>
      <c r="G10" s="14">
        <v>385</v>
      </c>
      <c r="H10" s="14">
        <v>387</v>
      </c>
      <c r="I10" s="14">
        <v>394</v>
      </c>
    </row>
    <row r="11" spans="1:9" ht="12.75">
      <c r="A11" s="17" t="s">
        <v>65</v>
      </c>
      <c r="B11" s="14">
        <v>8</v>
      </c>
      <c r="C11" s="14">
        <v>78</v>
      </c>
      <c r="D11" s="15">
        <f>SUM(B11:C11)</f>
        <v>86</v>
      </c>
      <c r="E11" s="14">
        <v>76</v>
      </c>
      <c r="F11" s="14">
        <v>79</v>
      </c>
      <c r="G11" s="14">
        <v>79</v>
      </c>
      <c r="H11" s="14">
        <v>83</v>
      </c>
      <c r="I11" s="14">
        <v>89</v>
      </c>
    </row>
    <row r="12" spans="1:9" ht="12.75">
      <c r="A12" s="17" t="s">
        <v>12</v>
      </c>
      <c r="B12" s="14">
        <v>33</v>
      </c>
      <c r="C12" s="14">
        <v>335</v>
      </c>
      <c r="D12" s="15">
        <f>SUM(B12:C12)</f>
        <v>368</v>
      </c>
      <c r="E12" s="14">
        <v>432</v>
      </c>
      <c r="F12" s="14">
        <v>436</v>
      </c>
      <c r="G12" s="14">
        <v>440</v>
      </c>
      <c r="H12" s="14">
        <v>447</v>
      </c>
      <c r="I12" s="14">
        <v>447</v>
      </c>
    </row>
    <row r="13" spans="1:9" ht="12.75">
      <c r="A13" s="5" t="s">
        <v>13</v>
      </c>
      <c r="B13" s="6">
        <v>28</v>
      </c>
      <c r="C13" s="6">
        <v>343</v>
      </c>
      <c r="D13" s="6">
        <v>371</v>
      </c>
      <c r="E13" s="6">
        <f>SUM(E14:E16)</f>
        <v>397</v>
      </c>
      <c r="F13" s="6">
        <f>SUM(F14:F16)</f>
        <v>415</v>
      </c>
      <c r="G13" s="6">
        <f>SUM(G14:G16)</f>
        <v>427</v>
      </c>
      <c r="H13" s="6">
        <f>SUM(H14:H16)</f>
        <v>434</v>
      </c>
      <c r="I13" s="6">
        <f>SUM(I14:I16)</f>
        <v>434</v>
      </c>
    </row>
    <row r="14" spans="1:9" ht="12.75">
      <c r="A14" s="7" t="s">
        <v>14</v>
      </c>
      <c r="B14" s="14">
        <v>18</v>
      </c>
      <c r="C14" s="14">
        <v>228</v>
      </c>
      <c r="D14" s="13">
        <f>SUM(B14:C14)</f>
        <v>246</v>
      </c>
      <c r="E14" s="14">
        <v>297</v>
      </c>
      <c r="F14" s="14">
        <v>310</v>
      </c>
      <c r="G14" s="14">
        <v>320</v>
      </c>
      <c r="H14" s="14">
        <v>323</v>
      </c>
      <c r="I14" s="14">
        <v>324</v>
      </c>
    </row>
    <row r="15" spans="1:9" ht="12.75">
      <c r="A15" s="7" t="s">
        <v>15</v>
      </c>
      <c r="B15" s="14">
        <v>5</v>
      </c>
      <c r="C15" s="14">
        <v>59</v>
      </c>
      <c r="D15" s="13">
        <f>SUM(B15:C15)</f>
        <v>64</v>
      </c>
      <c r="E15" s="14">
        <v>51</v>
      </c>
      <c r="F15" s="14">
        <v>54</v>
      </c>
      <c r="G15" s="14">
        <v>55</v>
      </c>
      <c r="H15" s="14">
        <v>57</v>
      </c>
      <c r="I15" s="14">
        <v>57</v>
      </c>
    </row>
    <row r="16" spans="1:9" ht="12.75">
      <c r="A16" s="7" t="s">
        <v>16</v>
      </c>
      <c r="B16" s="14">
        <v>5</v>
      </c>
      <c r="C16" s="14">
        <v>56</v>
      </c>
      <c r="D16" s="13">
        <f>SUM(B16:C16)</f>
        <v>61</v>
      </c>
      <c r="E16" s="14">
        <v>49</v>
      </c>
      <c r="F16" s="14">
        <v>51</v>
      </c>
      <c r="G16" s="14">
        <v>52</v>
      </c>
      <c r="H16" s="14">
        <v>54</v>
      </c>
      <c r="I16" s="14">
        <v>53</v>
      </c>
    </row>
    <row r="17" spans="1:9" ht="12.75">
      <c r="A17" s="5" t="s">
        <v>17</v>
      </c>
      <c r="B17" s="6">
        <v>6</v>
      </c>
      <c r="C17" s="6">
        <v>63</v>
      </c>
      <c r="D17" s="6">
        <v>69</v>
      </c>
      <c r="E17" s="6">
        <f>SUM(E18:E20)</f>
        <v>65</v>
      </c>
      <c r="F17" s="6">
        <f>SUM(F18:F20)</f>
        <v>62</v>
      </c>
      <c r="G17" s="6">
        <f>SUM(G18:G20)</f>
        <v>60</v>
      </c>
      <c r="H17" s="6">
        <f>SUM(H18:H20)</f>
        <v>60</v>
      </c>
      <c r="I17" s="6">
        <f>SUM(I18:I20)</f>
        <v>58</v>
      </c>
    </row>
    <row r="18" spans="1:9" ht="12.75">
      <c r="A18" s="7" t="s">
        <v>18</v>
      </c>
      <c r="B18" s="14">
        <v>3</v>
      </c>
      <c r="C18" s="14">
        <v>31</v>
      </c>
      <c r="D18" s="13">
        <f>SUM(B18:C18)</f>
        <v>34</v>
      </c>
      <c r="E18" s="14">
        <v>32</v>
      </c>
      <c r="F18" s="14">
        <v>31</v>
      </c>
      <c r="G18" s="14">
        <v>30</v>
      </c>
      <c r="H18" s="14">
        <v>30</v>
      </c>
      <c r="I18" s="14">
        <v>28</v>
      </c>
    </row>
    <row r="19" spans="1:9" ht="12.75">
      <c r="A19" s="7" t="s">
        <v>19</v>
      </c>
      <c r="B19" s="14">
        <v>2</v>
      </c>
      <c r="C19" s="14">
        <v>20</v>
      </c>
      <c r="D19" s="13">
        <f>SUM(B19:C19)</f>
        <v>22</v>
      </c>
      <c r="E19" s="14">
        <v>21</v>
      </c>
      <c r="F19" s="14">
        <v>19</v>
      </c>
      <c r="G19" s="14">
        <v>19</v>
      </c>
      <c r="H19" s="14">
        <v>19</v>
      </c>
      <c r="I19" s="14">
        <v>19</v>
      </c>
    </row>
    <row r="20" spans="1:9" ht="12.75">
      <c r="A20" s="7" t="s">
        <v>20</v>
      </c>
      <c r="B20" s="14">
        <v>1</v>
      </c>
      <c r="C20" s="14">
        <v>12</v>
      </c>
      <c r="D20" s="13">
        <f>SUM(B20:C20)</f>
        <v>13</v>
      </c>
      <c r="E20" s="14">
        <v>12</v>
      </c>
      <c r="F20" s="14">
        <v>12</v>
      </c>
      <c r="G20" s="14">
        <v>11</v>
      </c>
      <c r="H20" s="14">
        <v>11</v>
      </c>
      <c r="I20" s="14">
        <v>11</v>
      </c>
    </row>
    <row r="21" spans="1:9" ht="12.75">
      <c r="A21" s="5" t="s">
        <v>21</v>
      </c>
      <c r="B21" s="6">
        <v>10</v>
      </c>
      <c r="C21" s="6">
        <v>118</v>
      </c>
      <c r="D21" s="6">
        <v>128</v>
      </c>
      <c r="E21" s="6">
        <f>SUM(E22:E27)</f>
        <v>130</v>
      </c>
      <c r="F21" s="6">
        <f>SUM(F22:F27)</f>
        <v>131</v>
      </c>
      <c r="G21" s="6">
        <f>SUM(G22:G27)</f>
        <v>131</v>
      </c>
      <c r="H21" s="6">
        <f>SUM(H22:H27)</f>
        <v>131</v>
      </c>
      <c r="I21" s="6">
        <f>SUM(I22:I27)</f>
        <v>131</v>
      </c>
    </row>
    <row r="22" spans="1:9" ht="12.75">
      <c r="A22" s="9" t="s">
        <v>22</v>
      </c>
      <c r="B22" s="14">
        <v>6</v>
      </c>
      <c r="C22" s="14">
        <v>67</v>
      </c>
      <c r="D22" s="13">
        <f aca="true" t="shared" si="2" ref="D22:D27">SUM(B22:C22)</f>
        <v>73</v>
      </c>
      <c r="E22" s="14">
        <v>74</v>
      </c>
      <c r="F22" s="14">
        <v>75</v>
      </c>
      <c r="G22" s="14">
        <v>75</v>
      </c>
      <c r="H22" s="14">
        <v>75</v>
      </c>
      <c r="I22" s="14">
        <v>75</v>
      </c>
    </row>
    <row r="23" spans="1:9" ht="12.75">
      <c r="A23" s="9" t="s">
        <v>23</v>
      </c>
      <c r="B23" s="14">
        <v>1</v>
      </c>
      <c r="C23" s="14">
        <v>9</v>
      </c>
      <c r="D23" s="13">
        <f t="shared" si="2"/>
        <v>10</v>
      </c>
      <c r="E23" s="14">
        <v>10</v>
      </c>
      <c r="F23" s="14">
        <v>10</v>
      </c>
      <c r="G23" s="14">
        <v>10</v>
      </c>
      <c r="H23" s="14">
        <v>10</v>
      </c>
      <c r="I23" s="14">
        <v>10</v>
      </c>
    </row>
    <row r="24" spans="1:9" ht="12.75">
      <c r="A24" s="9" t="s">
        <v>24</v>
      </c>
      <c r="B24" s="14">
        <v>1</v>
      </c>
      <c r="C24" s="14">
        <v>10</v>
      </c>
      <c r="D24" s="13">
        <f t="shared" si="2"/>
        <v>11</v>
      </c>
      <c r="E24" s="14">
        <v>10</v>
      </c>
      <c r="F24" s="14">
        <v>10</v>
      </c>
      <c r="G24" s="14">
        <v>10</v>
      </c>
      <c r="H24" s="14">
        <v>10</v>
      </c>
      <c r="I24" s="14">
        <v>10</v>
      </c>
    </row>
    <row r="25" spans="1:9" ht="12.75">
      <c r="A25" s="9" t="s">
        <v>25</v>
      </c>
      <c r="B25" s="14">
        <v>1</v>
      </c>
      <c r="C25" s="14">
        <v>19</v>
      </c>
      <c r="D25" s="13">
        <f t="shared" si="2"/>
        <v>20</v>
      </c>
      <c r="E25" s="14">
        <v>21</v>
      </c>
      <c r="F25" s="14">
        <v>21</v>
      </c>
      <c r="G25" s="14">
        <v>21</v>
      </c>
      <c r="H25" s="14">
        <v>21</v>
      </c>
      <c r="I25" s="14">
        <v>21</v>
      </c>
    </row>
    <row r="26" spans="1:9" ht="12.75">
      <c r="A26" s="9" t="s">
        <v>26</v>
      </c>
      <c r="B26" s="14">
        <v>1</v>
      </c>
      <c r="C26" s="14">
        <v>11</v>
      </c>
      <c r="D26" s="13">
        <f t="shared" si="2"/>
        <v>12</v>
      </c>
      <c r="E26" s="14">
        <v>13</v>
      </c>
      <c r="F26" s="14">
        <v>13</v>
      </c>
      <c r="G26" s="14">
        <v>13</v>
      </c>
      <c r="H26" s="14">
        <v>13</v>
      </c>
      <c r="I26" s="14">
        <v>13</v>
      </c>
    </row>
    <row r="27" spans="1:9" ht="12.75">
      <c r="A27" s="9" t="s">
        <v>27</v>
      </c>
      <c r="B27" s="14">
        <v>0</v>
      </c>
      <c r="C27" s="14">
        <v>2</v>
      </c>
      <c r="D27" s="13">
        <f t="shared" si="2"/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</row>
    <row r="28" spans="1:9" ht="12.75">
      <c r="A28" s="5" t="s">
        <v>28</v>
      </c>
      <c r="B28" s="6">
        <v>14</v>
      </c>
      <c r="C28" s="6">
        <v>162</v>
      </c>
      <c r="D28" s="6">
        <v>176</v>
      </c>
      <c r="E28" s="6">
        <f>+E29</f>
        <v>168</v>
      </c>
      <c r="F28" s="6">
        <f>+F29</f>
        <v>162</v>
      </c>
      <c r="G28" s="6">
        <f>+G29</f>
        <v>156</v>
      </c>
      <c r="H28" s="6">
        <f>+H29</f>
        <v>153</v>
      </c>
      <c r="I28" s="6">
        <f>+I29</f>
        <v>150</v>
      </c>
    </row>
    <row r="29" spans="1:9" ht="12.75">
      <c r="A29" s="7" t="s">
        <v>29</v>
      </c>
      <c r="B29" s="14">
        <v>14</v>
      </c>
      <c r="C29" s="14">
        <v>162</v>
      </c>
      <c r="D29" s="13">
        <f>SUM(B29:C29)</f>
        <v>176</v>
      </c>
      <c r="E29" s="14">
        <v>168</v>
      </c>
      <c r="F29" s="14">
        <v>162</v>
      </c>
      <c r="G29" s="14">
        <v>156</v>
      </c>
      <c r="H29" s="14">
        <v>153</v>
      </c>
      <c r="I29" s="14">
        <v>150</v>
      </c>
    </row>
    <row r="30" spans="1:9" ht="12.75">
      <c r="A30" s="5" t="s">
        <v>30</v>
      </c>
      <c r="B30" s="6">
        <v>8</v>
      </c>
      <c r="C30" s="6">
        <v>91</v>
      </c>
      <c r="D30" s="6">
        <v>99</v>
      </c>
      <c r="E30" s="6">
        <f>SUM(E31:E34)</f>
        <v>104</v>
      </c>
      <c r="F30" s="6">
        <f>SUM(F31:F34)</f>
        <v>108</v>
      </c>
      <c r="G30" s="6">
        <f>SUM(G31:G34)</f>
        <v>111</v>
      </c>
      <c r="H30" s="6">
        <f>SUM(H31:H34)</f>
        <v>114</v>
      </c>
      <c r="I30" s="6">
        <f>SUM(I31:I34)</f>
        <v>117</v>
      </c>
    </row>
    <row r="31" spans="1:9" ht="12.75">
      <c r="A31" s="7" t="s">
        <v>31</v>
      </c>
      <c r="B31" s="14">
        <v>3</v>
      </c>
      <c r="C31" s="14">
        <v>39</v>
      </c>
      <c r="D31" s="13">
        <f>SUM(B31:C31)</f>
        <v>42</v>
      </c>
      <c r="E31" s="14">
        <v>45</v>
      </c>
      <c r="F31" s="14">
        <v>46</v>
      </c>
      <c r="G31" s="14">
        <v>48</v>
      </c>
      <c r="H31" s="14">
        <v>49</v>
      </c>
      <c r="I31" s="14">
        <v>50</v>
      </c>
    </row>
    <row r="32" spans="1:9" ht="12.75">
      <c r="A32" s="7" t="s">
        <v>32</v>
      </c>
      <c r="B32" s="14">
        <v>2</v>
      </c>
      <c r="C32" s="14">
        <v>18</v>
      </c>
      <c r="D32" s="13">
        <f>SUM(B32:C32)</f>
        <v>20</v>
      </c>
      <c r="E32" s="14">
        <v>21</v>
      </c>
      <c r="F32" s="14">
        <v>23</v>
      </c>
      <c r="G32" s="14">
        <v>23</v>
      </c>
      <c r="H32" s="14">
        <v>22</v>
      </c>
      <c r="I32" s="14">
        <v>24</v>
      </c>
    </row>
    <row r="33" spans="1:9" ht="12.75">
      <c r="A33" s="7" t="s">
        <v>33</v>
      </c>
      <c r="B33" s="14">
        <v>2</v>
      </c>
      <c r="C33" s="14">
        <v>27</v>
      </c>
      <c r="D33" s="13">
        <f>SUM(B33:C33)</f>
        <v>29</v>
      </c>
      <c r="E33" s="14">
        <v>31</v>
      </c>
      <c r="F33" s="14">
        <v>32</v>
      </c>
      <c r="G33" s="14">
        <v>32</v>
      </c>
      <c r="H33" s="14">
        <v>35</v>
      </c>
      <c r="I33" s="14">
        <v>35</v>
      </c>
    </row>
    <row r="34" spans="1:9" ht="12.75">
      <c r="A34" s="7" t="s">
        <v>34</v>
      </c>
      <c r="B34" s="14">
        <v>1</v>
      </c>
      <c r="C34" s="14">
        <v>7</v>
      </c>
      <c r="D34" s="13">
        <f>SUM(B34:C34)</f>
        <v>8</v>
      </c>
      <c r="E34" s="14">
        <v>7</v>
      </c>
      <c r="F34" s="14">
        <v>7</v>
      </c>
      <c r="G34" s="14">
        <v>8</v>
      </c>
      <c r="H34" s="14">
        <v>8</v>
      </c>
      <c r="I34" s="14">
        <v>8</v>
      </c>
    </row>
    <row r="35" spans="1:9" ht="12.75">
      <c r="A35" s="35" t="s">
        <v>35</v>
      </c>
      <c r="B35" s="36">
        <f aca="true" t="shared" si="3" ref="B35:I35">+B36+B41+B45</f>
        <v>28</v>
      </c>
      <c r="C35" s="36">
        <f t="shared" si="3"/>
        <v>326</v>
      </c>
      <c r="D35" s="36">
        <f t="shared" si="3"/>
        <v>354</v>
      </c>
      <c r="E35" s="36">
        <f t="shared" si="3"/>
        <v>352</v>
      </c>
      <c r="F35" s="36">
        <f t="shared" si="3"/>
        <v>352</v>
      </c>
      <c r="G35" s="36">
        <f t="shared" si="3"/>
        <v>350</v>
      </c>
      <c r="H35" s="36">
        <f t="shared" si="3"/>
        <v>348</v>
      </c>
      <c r="I35" s="36">
        <f t="shared" si="3"/>
        <v>350</v>
      </c>
    </row>
    <row r="36" spans="1:9" ht="12.75">
      <c r="A36" s="5" t="s">
        <v>36</v>
      </c>
      <c r="B36" s="6">
        <v>17</v>
      </c>
      <c r="C36" s="6">
        <v>198</v>
      </c>
      <c r="D36" s="6">
        <v>215</v>
      </c>
      <c r="E36" s="6">
        <f>SUM(E37:E40)</f>
        <v>217</v>
      </c>
      <c r="F36" s="6">
        <f>SUM(F37:F40)</f>
        <v>219</v>
      </c>
      <c r="G36" s="6">
        <f>SUM(G37:G40)</f>
        <v>219</v>
      </c>
      <c r="H36" s="6">
        <f>SUM(H37:H40)</f>
        <v>220</v>
      </c>
      <c r="I36" s="6">
        <f>SUM(I37:I40)</f>
        <v>220</v>
      </c>
    </row>
    <row r="37" spans="1:9" ht="12.75">
      <c r="A37" s="7" t="s">
        <v>37</v>
      </c>
      <c r="B37" s="14">
        <v>10</v>
      </c>
      <c r="C37" s="14">
        <v>125</v>
      </c>
      <c r="D37" s="13">
        <f>SUM(B37:C37)</f>
        <v>135</v>
      </c>
      <c r="E37" s="14">
        <v>134</v>
      </c>
      <c r="F37" s="14">
        <v>137</v>
      </c>
      <c r="G37" s="14">
        <v>137</v>
      </c>
      <c r="H37" s="14">
        <v>137</v>
      </c>
      <c r="I37" s="14">
        <v>138</v>
      </c>
    </row>
    <row r="38" spans="1:9" ht="12.75">
      <c r="A38" s="7" t="s">
        <v>38</v>
      </c>
      <c r="B38" s="14">
        <v>3</v>
      </c>
      <c r="C38" s="14">
        <v>29</v>
      </c>
      <c r="D38" s="13">
        <f>SUM(B38:C38)</f>
        <v>32</v>
      </c>
      <c r="E38" s="14">
        <v>34</v>
      </c>
      <c r="F38" s="14">
        <v>33</v>
      </c>
      <c r="G38" s="14">
        <v>33</v>
      </c>
      <c r="H38" s="14">
        <v>34</v>
      </c>
      <c r="I38" s="14">
        <v>33</v>
      </c>
    </row>
    <row r="39" spans="1:9" ht="12.75">
      <c r="A39" s="7" t="s">
        <v>39</v>
      </c>
      <c r="B39" s="14">
        <v>1</v>
      </c>
      <c r="C39" s="14">
        <v>13</v>
      </c>
      <c r="D39" s="13">
        <f>SUM(B39:C39)</f>
        <v>14</v>
      </c>
      <c r="E39" s="14">
        <v>14</v>
      </c>
      <c r="F39" s="14">
        <v>14</v>
      </c>
      <c r="G39" s="14">
        <v>14</v>
      </c>
      <c r="H39" s="14">
        <v>14</v>
      </c>
      <c r="I39" s="14">
        <v>14</v>
      </c>
    </row>
    <row r="40" spans="1:9" ht="12.75">
      <c r="A40" s="7" t="s">
        <v>40</v>
      </c>
      <c r="B40" s="14">
        <v>3</v>
      </c>
      <c r="C40" s="14">
        <v>31</v>
      </c>
      <c r="D40" s="13">
        <f>SUM(B40:C40)</f>
        <v>34</v>
      </c>
      <c r="E40" s="14">
        <v>35</v>
      </c>
      <c r="F40" s="14">
        <v>35</v>
      </c>
      <c r="G40" s="14">
        <v>35</v>
      </c>
      <c r="H40" s="14">
        <v>35</v>
      </c>
      <c r="I40" s="14">
        <v>35</v>
      </c>
    </row>
    <row r="41" spans="1:9" ht="12.75">
      <c r="A41" s="5" t="s">
        <v>41</v>
      </c>
      <c r="B41" s="10">
        <v>8</v>
      </c>
      <c r="C41" s="10">
        <v>99</v>
      </c>
      <c r="D41" s="10">
        <v>107</v>
      </c>
      <c r="E41" s="10">
        <f>SUM(E42:E44)</f>
        <v>104</v>
      </c>
      <c r="F41" s="10">
        <f>SUM(F42:F44)</f>
        <v>102</v>
      </c>
      <c r="G41" s="10">
        <f>SUM(G42:G44)</f>
        <v>100</v>
      </c>
      <c r="H41" s="10">
        <f>SUM(H42:H44)</f>
        <v>98</v>
      </c>
      <c r="I41" s="10">
        <f>SUM(I42:I44)</f>
        <v>98</v>
      </c>
    </row>
    <row r="42" spans="1:9" ht="12.75">
      <c r="A42" s="7" t="s">
        <v>42</v>
      </c>
      <c r="B42" s="14">
        <v>6</v>
      </c>
      <c r="C42" s="14">
        <v>80</v>
      </c>
      <c r="D42" s="13">
        <f>SUM(B42:C42)</f>
        <v>86</v>
      </c>
      <c r="E42" s="14">
        <v>85</v>
      </c>
      <c r="F42" s="14">
        <v>83</v>
      </c>
      <c r="G42" s="14">
        <v>81</v>
      </c>
      <c r="H42" s="14">
        <v>79</v>
      </c>
      <c r="I42" s="14">
        <v>79</v>
      </c>
    </row>
    <row r="43" spans="1:9" ht="12.75">
      <c r="A43" s="7" t="s">
        <v>66</v>
      </c>
      <c r="B43" s="14">
        <v>1</v>
      </c>
      <c r="C43" s="14">
        <v>10</v>
      </c>
      <c r="D43" s="13">
        <f>SUM(B43:C43)</f>
        <v>11</v>
      </c>
      <c r="E43" s="14">
        <v>10</v>
      </c>
      <c r="F43" s="14">
        <v>10</v>
      </c>
      <c r="G43" s="14">
        <v>10</v>
      </c>
      <c r="H43" s="14">
        <v>10</v>
      </c>
      <c r="I43" s="14">
        <v>10</v>
      </c>
    </row>
    <row r="44" spans="1:9" ht="12.75">
      <c r="A44" s="7" t="s">
        <v>43</v>
      </c>
      <c r="B44" s="14">
        <v>1</v>
      </c>
      <c r="C44" s="14">
        <v>9</v>
      </c>
      <c r="D44" s="13">
        <f>SUM(B44:C44)</f>
        <v>10</v>
      </c>
      <c r="E44" s="14">
        <v>9</v>
      </c>
      <c r="F44" s="14">
        <v>9</v>
      </c>
      <c r="G44" s="14">
        <v>9</v>
      </c>
      <c r="H44" s="14">
        <v>9</v>
      </c>
      <c r="I44" s="14">
        <v>9</v>
      </c>
    </row>
    <row r="45" spans="1:9" ht="12.75">
      <c r="A45" s="5" t="s">
        <v>44</v>
      </c>
      <c r="B45" s="6">
        <v>3</v>
      </c>
      <c r="C45" s="6">
        <v>29</v>
      </c>
      <c r="D45" s="6">
        <v>32</v>
      </c>
      <c r="E45" s="6">
        <f>SUM(E46:E48)</f>
        <v>31</v>
      </c>
      <c r="F45" s="6">
        <f>SUM(F46:F48)</f>
        <v>31</v>
      </c>
      <c r="G45" s="6">
        <f>SUM(G46:G48)</f>
        <v>31</v>
      </c>
      <c r="H45" s="6">
        <f>SUM(H46:H48)</f>
        <v>30</v>
      </c>
      <c r="I45" s="6">
        <f>SUM(I46:I48)</f>
        <v>32</v>
      </c>
    </row>
    <row r="46" spans="1:9" ht="12.75">
      <c r="A46" s="9" t="s">
        <v>45</v>
      </c>
      <c r="B46" s="14">
        <v>1</v>
      </c>
      <c r="C46" s="14">
        <v>14</v>
      </c>
      <c r="D46" s="13">
        <f>SUM(B46:C46)</f>
        <v>15</v>
      </c>
      <c r="E46" s="14">
        <v>14</v>
      </c>
      <c r="F46" s="14">
        <v>15</v>
      </c>
      <c r="G46" s="14">
        <v>15</v>
      </c>
      <c r="H46" s="14">
        <v>14</v>
      </c>
      <c r="I46" s="14">
        <v>16</v>
      </c>
    </row>
    <row r="47" spans="1:9" ht="12.75">
      <c r="A47" s="9" t="s">
        <v>46</v>
      </c>
      <c r="B47" s="14">
        <v>1</v>
      </c>
      <c r="C47" s="14">
        <v>9</v>
      </c>
      <c r="D47" s="13">
        <f>SUM(B47:C47)</f>
        <v>10</v>
      </c>
      <c r="E47" s="14">
        <v>10</v>
      </c>
      <c r="F47" s="14">
        <v>8</v>
      </c>
      <c r="G47" s="14">
        <v>9</v>
      </c>
      <c r="H47" s="14">
        <v>9</v>
      </c>
      <c r="I47" s="14">
        <v>9</v>
      </c>
    </row>
    <row r="48" spans="1:9" ht="12.75">
      <c r="A48" s="9" t="s">
        <v>47</v>
      </c>
      <c r="B48" s="14">
        <v>1</v>
      </c>
      <c r="C48" s="14">
        <v>6</v>
      </c>
      <c r="D48" s="13">
        <f>SUM(B48:C48)</f>
        <v>7</v>
      </c>
      <c r="E48" s="14">
        <v>7</v>
      </c>
      <c r="F48" s="14">
        <v>8</v>
      </c>
      <c r="G48" s="14">
        <v>7</v>
      </c>
      <c r="H48" s="14">
        <v>7</v>
      </c>
      <c r="I48" s="14">
        <v>7</v>
      </c>
    </row>
    <row r="49" spans="1:9" ht="12.75">
      <c r="A49" s="35" t="s">
        <v>48</v>
      </c>
      <c r="B49" s="36">
        <f aca="true" t="shared" si="4" ref="B49:I49">+B50+B52+B54+B60</f>
        <v>75</v>
      </c>
      <c r="C49" s="36">
        <f t="shared" si="4"/>
        <v>914</v>
      </c>
      <c r="D49" s="36">
        <f t="shared" si="4"/>
        <v>989</v>
      </c>
      <c r="E49" s="36">
        <f t="shared" si="4"/>
        <v>983</v>
      </c>
      <c r="F49" s="36">
        <f t="shared" si="4"/>
        <v>975</v>
      </c>
      <c r="G49" s="36">
        <f t="shared" si="4"/>
        <v>966</v>
      </c>
      <c r="H49" s="36">
        <f t="shared" si="4"/>
        <v>956</v>
      </c>
      <c r="I49" s="36">
        <f t="shared" si="4"/>
        <v>945</v>
      </c>
    </row>
    <row r="50" spans="1:9" ht="12.75">
      <c r="A50" s="5" t="s">
        <v>49</v>
      </c>
      <c r="B50" s="6">
        <v>32</v>
      </c>
      <c r="C50" s="6">
        <v>382</v>
      </c>
      <c r="D50" s="6">
        <v>414</v>
      </c>
      <c r="E50" s="6">
        <f>SUM(E51)</f>
        <v>405</v>
      </c>
      <c r="F50" s="6">
        <f>SUM(F51)</f>
        <v>396</v>
      </c>
      <c r="G50" s="6">
        <f>SUM(G51)</f>
        <v>388</v>
      </c>
      <c r="H50" s="6">
        <f>SUM(H51)</f>
        <v>380</v>
      </c>
      <c r="I50" s="6">
        <f>SUM(I51)</f>
        <v>373</v>
      </c>
    </row>
    <row r="51" spans="1:9" ht="12.75">
      <c r="A51" s="7" t="s">
        <v>50</v>
      </c>
      <c r="B51" s="14">
        <v>32</v>
      </c>
      <c r="C51" s="14">
        <v>382</v>
      </c>
      <c r="D51" s="13">
        <f>SUM(B51:C51)</f>
        <v>414</v>
      </c>
      <c r="E51" s="14">
        <v>405</v>
      </c>
      <c r="F51" s="14">
        <v>396</v>
      </c>
      <c r="G51" s="14">
        <v>388</v>
      </c>
      <c r="H51" s="14">
        <v>380</v>
      </c>
      <c r="I51" s="14">
        <v>373</v>
      </c>
    </row>
    <row r="52" spans="1:9" ht="12.75">
      <c r="A52" s="5" t="s">
        <v>51</v>
      </c>
      <c r="B52" s="6">
        <v>3</v>
      </c>
      <c r="C52" s="6">
        <v>33</v>
      </c>
      <c r="D52" s="6">
        <v>36</v>
      </c>
      <c r="E52" s="6">
        <f>SUM(E53)</f>
        <v>38</v>
      </c>
      <c r="F52" s="6">
        <f>SUM(F53)</f>
        <v>40</v>
      </c>
      <c r="G52" s="6">
        <f>SUM(G53)</f>
        <v>42</v>
      </c>
      <c r="H52" s="6">
        <f>SUM(H53)</f>
        <v>44</v>
      </c>
      <c r="I52" s="6">
        <f>SUM(I53)</f>
        <v>44</v>
      </c>
    </row>
    <row r="53" spans="1:9" ht="12.75">
      <c r="A53" s="7" t="s">
        <v>52</v>
      </c>
      <c r="B53" s="14">
        <v>3</v>
      </c>
      <c r="C53" s="14">
        <v>33</v>
      </c>
      <c r="D53" s="13">
        <f>SUM(B53:C53)</f>
        <v>36</v>
      </c>
      <c r="E53" s="14">
        <v>38</v>
      </c>
      <c r="F53" s="14">
        <v>40</v>
      </c>
      <c r="G53" s="14">
        <v>42</v>
      </c>
      <c r="H53" s="14">
        <v>44</v>
      </c>
      <c r="I53" s="14">
        <v>44</v>
      </c>
    </row>
    <row r="54" spans="1:9" ht="12.75">
      <c r="A54" s="5" t="s">
        <v>53</v>
      </c>
      <c r="B54" s="6">
        <v>5</v>
      </c>
      <c r="C54" s="6">
        <v>72</v>
      </c>
      <c r="D54" s="6">
        <v>77</v>
      </c>
      <c r="E54" s="6">
        <f>SUM(E55:E59)</f>
        <v>85</v>
      </c>
      <c r="F54" s="6">
        <f>SUM(F55:F59)</f>
        <v>91</v>
      </c>
      <c r="G54" s="6">
        <f>SUM(G55:G59)</f>
        <v>94</v>
      </c>
      <c r="H54" s="6">
        <f>SUM(H55:H59)</f>
        <v>96</v>
      </c>
      <c r="I54" s="6">
        <f>SUM(I55:I59)</f>
        <v>97</v>
      </c>
    </row>
    <row r="55" spans="1:9" ht="12.75">
      <c r="A55" s="7" t="s">
        <v>54</v>
      </c>
      <c r="B55" s="14">
        <v>1</v>
      </c>
      <c r="C55" s="14">
        <v>15</v>
      </c>
      <c r="D55" s="13">
        <f>SUM(B55:C55)</f>
        <v>16</v>
      </c>
      <c r="E55" s="14">
        <v>18</v>
      </c>
      <c r="F55" s="14">
        <v>20</v>
      </c>
      <c r="G55" s="14">
        <v>21</v>
      </c>
      <c r="H55" s="14">
        <v>20</v>
      </c>
      <c r="I55" s="8">
        <v>21</v>
      </c>
    </row>
    <row r="56" spans="1:9" ht="12.75">
      <c r="A56" s="7" t="s">
        <v>55</v>
      </c>
      <c r="B56" s="14">
        <v>2</v>
      </c>
      <c r="C56" s="14">
        <v>29</v>
      </c>
      <c r="D56" s="13">
        <f>SUM(B56:C56)</f>
        <v>31</v>
      </c>
      <c r="E56" s="14">
        <v>33</v>
      </c>
      <c r="F56" s="14">
        <v>36</v>
      </c>
      <c r="G56" s="14">
        <v>38</v>
      </c>
      <c r="H56" s="14">
        <v>38</v>
      </c>
      <c r="I56" s="8">
        <v>38</v>
      </c>
    </row>
    <row r="57" spans="1:9" ht="12.75">
      <c r="A57" s="7" t="s">
        <v>56</v>
      </c>
      <c r="B57" s="14">
        <v>1</v>
      </c>
      <c r="C57" s="14">
        <v>16</v>
      </c>
      <c r="D57" s="13">
        <f>SUM(B57:C57)</f>
        <v>17</v>
      </c>
      <c r="E57" s="14">
        <v>20</v>
      </c>
      <c r="F57" s="14">
        <v>21</v>
      </c>
      <c r="G57" s="14">
        <v>22</v>
      </c>
      <c r="H57" s="14">
        <v>23</v>
      </c>
      <c r="I57" s="8">
        <v>23</v>
      </c>
    </row>
    <row r="58" spans="1:9" ht="12.75">
      <c r="A58" s="7" t="s">
        <v>57</v>
      </c>
      <c r="B58" s="14">
        <v>1</v>
      </c>
      <c r="C58" s="14">
        <v>8</v>
      </c>
      <c r="D58" s="13">
        <f>SUM(B58:C58)</f>
        <v>9</v>
      </c>
      <c r="E58" s="14">
        <v>9</v>
      </c>
      <c r="F58" s="14">
        <v>9</v>
      </c>
      <c r="G58" s="14">
        <v>9</v>
      </c>
      <c r="H58" s="14">
        <v>10</v>
      </c>
      <c r="I58" s="8">
        <v>10</v>
      </c>
    </row>
    <row r="59" spans="1:9" ht="12.75">
      <c r="A59" s="7" t="s">
        <v>58</v>
      </c>
      <c r="B59" s="14">
        <v>0</v>
      </c>
      <c r="C59" s="14">
        <v>4</v>
      </c>
      <c r="D59" s="13">
        <f>SUM(B59:C59)</f>
        <v>4</v>
      </c>
      <c r="E59" s="14">
        <v>5</v>
      </c>
      <c r="F59" s="14">
        <v>5</v>
      </c>
      <c r="G59" s="14">
        <v>4</v>
      </c>
      <c r="H59" s="14">
        <v>5</v>
      </c>
      <c r="I59" s="8">
        <v>5</v>
      </c>
    </row>
    <row r="60" spans="1:9" ht="12.75">
      <c r="A60" s="5" t="s">
        <v>59</v>
      </c>
      <c r="B60" s="6">
        <v>35</v>
      </c>
      <c r="C60" s="6">
        <v>427</v>
      </c>
      <c r="D60" s="6">
        <v>462</v>
      </c>
      <c r="E60" s="6">
        <f>SUM(E61:E65)</f>
        <v>455</v>
      </c>
      <c r="F60" s="6">
        <f>SUM(F61:F65)</f>
        <v>448</v>
      </c>
      <c r="G60" s="6">
        <f>SUM(G61:G65)</f>
        <v>442</v>
      </c>
      <c r="H60" s="6">
        <f>SUM(H61:H65)</f>
        <v>436</v>
      </c>
      <c r="I60" s="6">
        <f>SUM(I61:I65)</f>
        <v>431</v>
      </c>
    </row>
    <row r="61" spans="1:9" ht="12.75">
      <c r="A61" s="7" t="s">
        <v>60</v>
      </c>
      <c r="B61" s="14">
        <v>21</v>
      </c>
      <c r="C61" s="14">
        <v>261</v>
      </c>
      <c r="D61" s="13">
        <f>SUM(B61:C61)</f>
        <v>282</v>
      </c>
      <c r="E61" s="14">
        <v>280</v>
      </c>
      <c r="F61" s="14">
        <v>274</v>
      </c>
      <c r="G61" s="14">
        <v>271</v>
      </c>
      <c r="H61" s="14">
        <v>268</v>
      </c>
      <c r="I61" s="14">
        <v>264</v>
      </c>
    </row>
    <row r="62" spans="1:9" ht="12.75">
      <c r="A62" s="7" t="s">
        <v>61</v>
      </c>
      <c r="B62" s="14">
        <v>2</v>
      </c>
      <c r="C62" s="14">
        <v>18</v>
      </c>
      <c r="D62" s="13">
        <f>SUM(B62:C62)</f>
        <v>20</v>
      </c>
      <c r="E62" s="14">
        <v>16</v>
      </c>
      <c r="F62" s="14">
        <v>16</v>
      </c>
      <c r="G62" s="14">
        <v>14</v>
      </c>
      <c r="H62" s="14">
        <v>14</v>
      </c>
      <c r="I62" s="14">
        <v>14</v>
      </c>
    </row>
    <row r="63" spans="1:9" ht="12.75">
      <c r="A63" s="7" t="s">
        <v>62</v>
      </c>
      <c r="B63" s="14">
        <v>9</v>
      </c>
      <c r="C63" s="14">
        <v>119</v>
      </c>
      <c r="D63" s="13">
        <f>SUM(B63:C63)</f>
        <v>128</v>
      </c>
      <c r="E63" s="14">
        <v>124</v>
      </c>
      <c r="F63" s="14">
        <v>123</v>
      </c>
      <c r="G63" s="14">
        <v>123</v>
      </c>
      <c r="H63" s="14">
        <v>122</v>
      </c>
      <c r="I63" s="14">
        <v>127</v>
      </c>
    </row>
    <row r="64" spans="1:9" ht="12.75">
      <c r="A64" s="7" t="s">
        <v>63</v>
      </c>
      <c r="B64" s="14">
        <v>2</v>
      </c>
      <c r="C64" s="14">
        <v>22</v>
      </c>
      <c r="D64" s="13">
        <f>SUM(B64:C64)</f>
        <v>24</v>
      </c>
      <c r="E64" s="14">
        <v>26</v>
      </c>
      <c r="F64" s="14">
        <v>27</v>
      </c>
      <c r="G64" s="14">
        <v>27</v>
      </c>
      <c r="H64" s="14">
        <v>25</v>
      </c>
      <c r="I64" s="14">
        <v>20</v>
      </c>
    </row>
    <row r="65" spans="1:9" ht="12.75">
      <c r="A65" s="7" t="s">
        <v>64</v>
      </c>
      <c r="B65" s="14">
        <v>1</v>
      </c>
      <c r="C65" s="14">
        <v>7</v>
      </c>
      <c r="D65" s="13">
        <f>SUM(B65:C65)</f>
        <v>8</v>
      </c>
      <c r="E65" s="14">
        <v>9</v>
      </c>
      <c r="F65" s="14">
        <v>8</v>
      </c>
      <c r="G65" s="14">
        <v>7</v>
      </c>
      <c r="H65" s="14">
        <v>7</v>
      </c>
      <c r="I65" s="14">
        <v>6</v>
      </c>
    </row>
  </sheetData>
  <sheetProtection/>
  <mergeCells count="5">
    <mergeCell ref="A1:I1"/>
    <mergeCell ref="A2:I2"/>
    <mergeCell ref="A3:A5"/>
    <mergeCell ref="B4:C4"/>
    <mergeCell ref="B3:I3"/>
  </mergeCells>
  <printOptions horizontalCentered="1"/>
  <pageMargins left="0.2362204724409449" right="0.15748031496062992" top="0.3149606299212598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Jixson Arroyo Medina</cp:lastModifiedBy>
  <cp:lastPrinted>2013-05-14T14:10:18Z</cp:lastPrinted>
  <dcterms:created xsi:type="dcterms:W3CDTF">2010-09-23T09:28:28Z</dcterms:created>
  <dcterms:modified xsi:type="dcterms:W3CDTF">2014-03-21T17:13:27Z</dcterms:modified>
  <cp:category/>
  <cp:version/>
  <cp:contentType/>
  <cp:contentStatus/>
</cp:coreProperties>
</file>