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9660" activeTab="0"/>
  </bookViews>
  <sheets>
    <sheet name="Poblacion 2011" sheetId="1" r:id="rId1"/>
  </sheets>
  <externalReferences>
    <externalReference r:id="rId4"/>
  </externalReferences>
  <definedNames>
    <definedName name="NOM">#REF!</definedName>
    <definedName name="_xlnm.Print_Titles" localSheetId="0">'Poblacion 2011'!$1:$7</definedName>
    <definedName name="UBIGEO">#REF!</definedName>
  </definedNames>
  <calcPr fullCalcOnLoad="1"/>
</workbook>
</file>

<file path=xl/sharedStrings.xml><?xml version="1.0" encoding="utf-8"?>
<sst xmlns="http://schemas.openxmlformats.org/spreadsheetml/2006/main" count="122" uniqueCount="101">
  <si>
    <t>TOTAL</t>
  </si>
  <si>
    <t>POBLACION FEMENINA</t>
  </si>
  <si>
    <t xml:space="preserve">R E G I O N   D E   S A L U D   T U M B E S </t>
  </si>
  <si>
    <t>OFICINA DE ESTADISTICA E INFORMATICA</t>
  </si>
  <si>
    <t>DEPARTAMENTO</t>
  </si>
  <si>
    <t>G  R  U  P  O  S     D  E     E  D  A  D</t>
  </si>
  <si>
    <t>PROVINCIAS,  DISTRITOS Y</t>
  </si>
  <si>
    <t>&lt; 1 AÑO</t>
  </si>
  <si>
    <t>1a</t>
  </si>
  <si>
    <t>2a</t>
  </si>
  <si>
    <t>3a</t>
  </si>
  <si>
    <t>4a</t>
  </si>
  <si>
    <t>Total 1-4 años</t>
  </si>
  <si>
    <t xml:space="preserve"> 20-24a</t>
  </si>
  <si>
    <t xml:space="preserve"> 25-29a</t>
  </si>
  <si>
    <t xml:space="preserve"> 30-34a</t>
  </si>
  <si>
    <t xml:space="preserve"> 35-39a</t>
  </si>
  <si>
    <t xml:space="preserve"> 40-44a</t>
  </si>
  <si>
    <t xml:space="preserve"> 45-49a</t>
  </si>
  <si>
    <t xml:space="preserve"> 50-54a</t>
  </si>
  <si>
    <t xml:space="preserve"> 55-59a</t>
  </si>
  <si>
    <t>Total Adulto</t>
  </si>
  <si>
    <t xml:space="preserve"> 60-64a</t>
  </si>
  <si>
    <t xml:space="preserve"> 65-69a</t>
  </si>
  <si>
    <t xml:space="preserve"> 70-74a</t>
  </si>
  <si>
    <t xml:space="preserve"> 75-79a</t>
  </si>
  <si>
    <t xml:space="preserve"> 80 y +</t>
  </si>
  <si>
    <t>Total Adulto Mayor</t>
  </si>
  <si>
    <t>GEST.</t>
  </si>
  <si>
    <t>NAC.</t>
  </si>
  <si>
    <t>ESTABLECIMIENTOS</t>
  </si>
  <si>
    <t>RN</t>
  </si>
  <si>
    <t>1M-11M</t>
  </si>
  <si>
    <t>AÑOS</t>
  </si>
  <si>
    <t>5-9 AÑOS</t>
  </si>
  <si>
    <t>10-14 AÑOS</t>
  </si>
  <si>
    <t>15- 19 AÑOS</t>
  </si>
  <si>
    <t>DPTO. TUMBES</t>
  </si>
  <si>
    <t>PROV. TUMBES</t>
  </si>
  <si>
    <t>DIST.   TUMBES</t>
  </si>
  <si>
    <t>C.S. Pampa Grande</t>
  </si>
  <si>
    <t>P.S. Andrés Araujo</t>
  </si>
  <si>
    <t>DIST. CORRALES</t>
  </si>
  <si>
    <t>C.S. Corrales</t>
  </si>
  <si>
    <t>P.S. San Isidro</t>
  </si>
  <si>
    <t>P.S. Malval</t>
  </si>
  <si>
    <t>DIST. SAN JUAN DE LA V.</t>
  </si>
  <si>
    <t>C.S. San Juan de la Virgen</t>
  </si>
  <si>
    <t>P.S. Cerro Blanco</t>
  </si>
  <si>
    <t>P.S. Garbanzal</t>
  </si>
  <si>
    <t>DIST. SAN JACINTO</t>
  </si>
  <si>
    <t>C.S. San Jacinto</t>
  </si>
  <si>
    <t>P.S. Rica Playa</t>
  </si>
  <si>
    <t>P.S. Vaquería</t>
  </si>
  <si>
    <t>P.S. Casa Blanqueada</t>
  </si>
  <si>
    <t>P.S. Oidor</t>
  </si>
  <si>
    <t>P.S. Capitan Hoyle</t>
  </si>
  <si>
    <t>DIST. LA CRUZ</t>
  </si>
  <si>
    <t>C.S. La Cruz</t>
  </si>
  <si>
    <t>DIST. PAMPAS DE HOSPITAL</t>
  </si>
  <si>
    <t>C.S. Pampas de Hospital</t>
  </si>
  <si>
    <t>P.S. Cruz Blanca</t>
  </si>
  <si>
    <t>P.S. Cabuyal</t>
  </si>
  <si>
    <t>P.S. El Limon</t>
  </si>
  <si>
    <t>PROV. CONT. VILLAR</t>
  </si>
  <si>
    <t>DIST. ZORRITOS</t>
  </si>
  <si>
    <t xml:space="preserve">C.S. Zorritos     </t>
  </si>
  <si>
    <t xml:space="preserve">P.S. Grau      </t>
  </si>
  <si>
    <t>P.S. Bocapan</t>
  </si>
  <si>
    <t xml:space="preserve">P.S. Acapulco     </t>
  </si>
  <si>
    <t>DIST. CANOAS PTA. SAL</t>
  </si>
  <si>
    <t xml:space="preserve">P.S. Cancas      </t>
  </si>
  <si>
    <t xml:space="preserve">P.S. Pajaritos      </t>
  </si>
  <si>
    <t>DIST. CASITAS</t>
  </si>
  <si>
    <t>C.S. Cañaveral</t>
  </si>
  <si>
    <t>P.S. La Choza</t>
  </si>
  <si>
    <t>P.S. Trigal</t>
  </si>
  <si>
    <t>PROV. ZARUMILLA</t>
  </si>
  <si>
    <t>DIST. ZARUMILLA</t>
  </si>
  <si>
    <t>C.S. Zarumilla</t>
  </si>
  <si>
    <t>DIST. MATAPALO</t>
  </si>
  <si>
    <t>C.S. Matapalo</t>
  </si>
  <si>
    <t>DIST. PAPAYAL</t>
  </si>
  <si>
    <t>C.S. Papayal</t>
  </si>
  <si>
    <t>P.S. Uña de Gato</t>
  </si>
  <si>
    <t>P.S. La Palma</t>
  </si>
  <si>
    <t>P.S. Lechugal</t>
  </si>
  <si>
    <t>P.S. El Porvenir</t>
  </si>
  <si>
    <t>DIST. AGUAS VERDES</t>
  </si>
  <si>
    <t>C.S. Aguas Verdes</t>
  </si>
  <si>
    <t>P.S. Pocitos</t>
  </si>
  <si>
    <t>P.S. La Curva</t>
  </si>
  <si>
    <t>P.S. Cuchareta Baja</t>
  </si>
  <si>
    <t>P.S. Loma Saavedra</t>
  </si>
  <si>
    <t xml:space="preserve">P.S. Puerto Pizarro  </t>
  </si>
  <si>
    <t>POB. 2011</t>
  </si>
  <si>
    <t>POBLACION ESTIMADA POR ESTABLECIMIENTOS DE SALUD AÑO 2011</t>
  </si>
  <si>
    <t>MEF                        15-49a</t>
  </si>
  <si>
    <t xml:space="preserve">OFICINA DE ESTADISTICA E  INFORMATICA </t>
  </si>
  <si>
    <t>P.S. Barrancos</t>
  </si>
  <si>
    <t>Hospital  Apoyo "JAMO"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</si>
</sst>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#,##0\ \ _)"/>
    <numFmt numFmtId="171" formatCode="mmmm\ d\,\ yyyy"/>
    <numFmt numFmtId="172" formatCode="_-* #,##0.00\ _P_t_s_-;\-* #,##0.00\ _P_t_s_-;_-* &quot;-&quot;??\ _P_t_s_-;_-@_-"/>
    <numFmt numFmtId="173" formatCode="_-* #,##0\ _P_t_s_-;\-* #,##0\ _P_t_s_-;_-* &quot;-&quot;??\ _P_t_s_-;_-@_-"/>
    <numFmt numFmtId="174" formatCode="0.00000"/>
    <numFmt numFmtId="175" formatCode="#,##0.00000"/>
    <numFmt numFmtId="176" formatCode="#,##0;[Red]#,##0"/>
    <numFmt numFmtId="177" formatCode="0.000"/>
    <numFmt numFmtId="178" formatCode="0.0000"/>
    <numFmt numFmtId="179" formatCode="_(* #,##0_);_(* \(#,##0\);_(* &quot;-&quot;_);_(@_)"/>
    <numFmt numFmtId="180" formatCode="_ * #,##0.0000_ ;_ * \-#,##0.0000_ ;_ * &quot;-&quot;????_ ;_ @_ "/>
    <numFmt numFmtId="181" formatCode="_ * #,##0.000_ ;_ * \-#,##0.000_ ;_ * &quot;-&quot;???_ ;_ @_ "/>
  </numFmts>
  <fonts count="50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56"/>
      <name val="Calibri"/>
      <family val="2"/>
    </font>
    <font>
      <b/>
      <sz val="10"/>
      <color indexed="18"/>
      <name val="Calibri"/>
      <family val="2"/>
    </font>
    <font>
      <b/>
      <sz val="10"/>
      <color indexed="12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Calibri"/>
      <family val="2"/>
    </font>
    <font>
      <b/>
      <sz val="10"/>
      <color rgb="FF002060"/>
      <name val="Calibri"/>
      <family val="2"/>
    </font>
    <font>
      <b/>
      <sz val="10"/>
      <color theme="4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0" fillId="0" borderId="0" xfId="53" applyFont="1">
      <alignment/>
      <protection/>
    </xf>
    <xf numFmtId="0" fontId="21" fillId="0" borderId="0" xfId="53" applyFont="1" applyAlignment="1">
      <alignment horizontal="center"/>
      <protection/>
    </xf>
    <xf numFmtId="0" fontId="22" fillId="0" borderId="0" xfId="53" applyFont="1" applyAlignment="1">
      <alignment horizontal="center"/>
      <protection/>
    </xf>
    <xf numFmtId="0" fontId="20" fillId="0" borderId="0" xfId="53" applyFont="1" applyAlignment="1">
      <alignment horizontal="center"/>
      <protection/>
    </xf>
    <xf numFmtId="0" fontId="20" fillId="0" borderId="0" xfId="53" applyFont="1" applyFill="1" applyAlignment="1">
      <alignment horizontal="center"/>
      <protection/>
    </xf>
    <xf numFmtId="0" fontId="23" fillId="8" borderId="10" xfId="53" applyFont="1" applyFill="1" applyBorder="1" applyAlignment="1">
      <alignment horizontal="center"/>
      <protection/>
    </xf>
    <xf numFmtId="0" fontId="21" fillId="8" borderId="10" xfId="53" applyFont="1" applyFill="1" applyBorder="1" applyAlignment="1">
      <alignment horizontal="center"/>
      <protection/>
    </xf>
    <xf numFmtId="16" fontId="21" fillId="8" borderId="10" xfId="53" applyNumberFormat="1" applyFont="1" applyFill="1" applyBorder="1" applyAlignment="1">
      <alignment horizontal="center"/>
      <protection/>
    </xf>
    <xf numFmtId="3" fontId="24" fillId="0" borderId="10" xfId="53" applyNumberFormat="1" applyFont="1" applyFill="1" applyBorder="1" applyAlignment="1">
      <alignment horizontal="center"/>
      <protection/>
    </xf>
    <xf numFmtId="0" fontId="24" fillId="33" borderId="10" xfId="53" applyFont="1" applyFill="1" applyBorder="1" applyAlignment="1">
      <alignment horizontal="center"/>
      <protection/>
    </xf>
    <xf numFmtId="3" fontId="24" fillId="33" borderId="10" xfId="53" applyNumberFormat="1" applyFont="1" applyFill="1" applyBorder="1" applyAlignment="1">
      <alignment horizontal="center"/>
      <protection/>
    </xf>
    <xf numFmtId="0" fontId="25" fillId="0" borderId="10" xfId="53" applyFont="1" applyBorder="1">
      <alignment/>
      <protection/>
    </xf>
    <xf numFmtId="3" fontId="20" fillId="0" borderId="10" xfId="53" applyNumberFormat="1" applyFont="1" applyBorder="1" applyAlignment="1">
      <alignment horizontal="center"/>
      <protection/>
    </xf>
    <xf numFmtId="0" fontId="20" fillId="0" borderId="10" xfId="53" applyFont="1" applyBorder="1">
      <alignment/>
      <protection/>
    </xf>
    <xf numFmtId="3" fontId="47" fillId="33" borderId="10" xfId="53" applyNumberFormat="1" applyFont="1" applyFill="1" applyBorder="1" applyAlignment="1">
      <alignment horizontal="center"/>
      <protection/>
    </xf>
    <xf numFmtId="0" fontId="20" fillId="0" borderId="0" xfId="53" applyFont="1" applyFill="1" applyBorder="1">
      <alignment/>
      <protection/>
    </xf>
    <xf numFmtId="0" fontId="24" fillId="0" borderId="0" xfId="53" applyFont="1">
      <alignment/>
      <protection/>
    </xf>
    <xf numFmtId="0" fontId="20" fillId="34" borderId="0" xfId="53" applyFont="1" applyFill="1" applyAlignment="1">
      <alignment horizontal="center"/>
      <protection/>
    </xf>
    <xf numFmtId="0" fontId="48" fillId="33" borderId="10" xfId="53" applyFont="1" applyFill="1" applyBorder="1" applyAlignment="1">
      <alignment horizontal="center"/>
      <protection/>
    </xf>
    <xf numFmtId="3" fontId="48" fillId="33" borderId="10" xfId="53" applyNumberFormat="1" applyFont="1" applyFill="1" applyBorder="1" applyAlignment="1">
      <alignment horizontal="center"/>
      <protection/>
    </xf>
    <xf numFmtId="0" fontId="49" fillId="33" borderId="10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3" fontId="20" fillId="35" borderId="10" xfId="53" applyNumberFormat="1" applyFont="1" applyFill="1" applyBorder="1" applyAlignment="1">
      <alignment horizontal="center"/>
      <protection/>
    </xf>
    <xf numFmtId="3" fontId="49" fillId="33" borderId="10" xfId="53" applyNumberFormat="1" applyFont="1" applyFill="1" applyBorder="1" applyAlignment="1">
      <alignment horizontal="center"/>
      <protection/>
    </xf>
    <xf numFmtId="3" fontId="24" fillId="0" borderId="11" xfId="53" applyNumberFormat="1" applyFont="1" applyFill="1" applyBorder="1" applyAlignment="1">
      <alignment horizontal="center"/>
      <protection/>
    </xf>
    <xf numFmtId="3" fontId="20" fillId="0" borderId="12" xfId="53" applyNumberFormat="1" applyFont="1" applyBorder="1" applyAlignment="1">
      <alignment horizontal="center"/>
      <protection/>
    </xf>
    <xf numFmtId="3" fontId="20" fillId="0" borderId="10" xfId="0" applyNumberFormat="1" applyFont="1" applyBorder="1" applyAlignment="1">
      <alignment horizontal="center"/>
    </xf>
    <xf numFmtId="3" fontId="25" fillId="0" borderId="10" xfId="0" applyNumberFormat="1" applyFont="1" applyBorder="1" applyAlignment="1">
      <alignment horizontal="center"/>
    </xf>
    <xf numFmtId="3" fontId="20" fillId="35" borderId="1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5" fillId="0" borderId="10" xfId="0" applyFont="1" applyBorder="1" applyAlignment="1">
      <alignment horizontal="left"/>
    </xf>
    <xf numFmtId="1" fontId="25" fillId="0" borderId="10" xfId="0" applyNumberFormat="1" applyFont="1" applyBorder="1" applyAlignment="1">
      <alignment horizontal="left"/>
    </xf>
    <xf numFmtId="3" fontId="47" fillId="36" borderId="10" xfId="0" applyNumberFormat="1" applyFont="1" applyFill="1" applyBorder="1" applyAlignment="1">
      <alignment horizontal="center"/>
    </xf>
    <xf numFmtId="3" fontId="20" fillId="35" borderId="11" xfId="53" applyNumberFormat="1" applyFont="1" applyFill="1" applyBorder="1" applyAlignment="1">
      <alignment horizontal="center"/>
      <protection/>
    </xf>
    <xf numFmtId="3" fontId="20" fillId="35" borderId="12" xfId="53" applyNumberFormat="1" applyFont="1" applyFill="1" applyBorder="1" applyAlignment="1">
      <alignment horizontal="center"/>
      <protection/>
    </xf>
    <xf numFmtId="3" fontId="47" fillId="33" borderId="13" xfId="53" applyNumberFormat="1" applyFont="1" applyFill="1" applyBorder="1" applyAlignment="1">
      <alignment horizontal="center"/>
      <protection/>
    </xf>
    <xf numFmtId="0" fontId="24" fillId="0" borderId="0" xfId="53" applyFont="1" applyFill="1" applyBorder="1" applyAlignment="1">
      <alignment horizontal="center"/>
      <protection/>
    </xf>
    <xf numFmtId="3" fontId="24" fillId="0" borderId="0" xfId="53" applyNumberFormat="1" applyFont="1" applyFill="1" applyBorder="1" applyAlignment="1">
      <alignment horizontal="center"/>
      <protection/>
    </xf>
    <xf numFmtId="0" fontId="21" fillId="8" borderId="10" xfId="53" applyFont="1" applyFill="1" applyBorder="1" applyAlignment="1">
      <alignment horizontal="center" vertical="center" wrapText="1"/>
      <protection/>
    </xf>
    <xf numFmtId="0" fontId="21" fillId="8" borderId="10" xfId="53" applyFont="1" applyFill="1" applyBorder="1" applyAlignment="1" quotePrefix="1">
      <alignment horizontal="center" vertical="center" wrapText="1"/>
      <protection/>
    </xf>
    <xf numFmtId="0" fontId="20" fillId="8" borderId="10" xfId="53" applyFont="1" applyFill="1" applyBorder="1" applyAlignment="1">
      <alignment horizontal="center" vertical="center" wrapText="1"/>
      <protection/>
    </xf>
    <xf numFmtId="0" fontId="21" fillId="8" borderId="10" xfId="53" applyFont="1" applyFill="1" applyBorder="1" applyAlignment="1">
      <alignment horizontal="center" vertical="center"/>
      <protection/>
    </xf>
    <xf numFmtId="18" fontId="21" fillId="8" borderId="10" xfId="53" applyNumberFormat="1" applyFont="1" applyFill="1" applyBorder="1" applyAlignment="1">
      <alignment horizontal="center" vertical="center" wrapText="1"/>
      <protection/>
    </xf>
    <xf numFmtId="0" fontId="28" fillId="0" borderId="0" xfId="53" applyFont="1" applyAlignment="1">
      <alignment horizontal="center"/>
      <protection/>
    </xf>
    <xf numFmtId="0" fontId="24" fillId="8" borderId="10" xfId="53" applyFont="1" applyFill="1" applyBorder="1" applyAlignment="1">
      <alignment horizontal="center" vertical="center" wrapText="1"/>
      <protection/>
    </xf>
    <xf numFmtId="0" fontId="21" fillId="8" borderId="10" xfId="53" applyFont="1" applyFill="1" applyBorder="1" applyAlignment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rmal 3" xfId="55"/>
    <cellStyle name="Normal 4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Davis\Escritorio\POB_EST_2011-2015_DPTO_COMP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re"/>
      <sheetName val="2013re"/>
      <sheetName val="2014re"/>
      <sheetName val="2015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T389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22" sqref="H22"/>
    </sheetView>
  </sheetViews>
  <sheetFormatPr defaultColWidth="11.421875" defaultRowHeight="12.75"/>
  <cols>
    <col min="1" max="1" width="21.00390625" style="1" customWidth="1"/>
    <col min="2" max="2" width="10.57421875" style="3" customWidth="1"/>
    <col min="3" max="3" width="4.00390625" style="2" customWidth="1"/>
    <col min="4" max="4" width="7.7109375" style="2" customWidth="1"/>
    <col min="5" max="5" width="7.421875" style="4" customWidth="1"/>
    <col min="6" max="9" width="5.421875" style="4" customWidth="1"/>
    <col min="10" max="10" width="6.7109375" style="4" customWidth="1"/>
    <col min="11" max="15" width="5.57421875" style="4" customWidth="1"/>
    <col min="16" max="16" width="8.57421875" style="4" customWidth="1"/>
    <col min="17" max="21" width="5.57421875" style="4" customWidth="1"/>
    <col min="22" max="22" width="10.57421875" style="4" customWidth="1"/>
    <col min="23" max="27" width="5.57421875" style="4" customWidth="1"/>
    <col min="28" max="28" width="11.00390625" style="4" customWidth="1"/>
    <col min="29" max="34" width="6.421875" style="4" customWidth="1"/>
    <col min="35" max="36" width="5.8515625" style="4" customWidth="1"/>
    <col min="37" max="37" width="10.57421875" style="18" customWidth="1"/>
    <col min="38" max="41" width="5.8515625" style="4" customWidth="1"/>
    <col min="42" max="42" width="5.421875" style="4" customWidth="1"/>
    <col min="43" max="43" width="10.421875" style="4" customWidth="1"/>
    <col min="44" max="44" width="8.28125" style="4" customWidth="1"/>
    <col min="45" max="46" width="7.421875" style="4" customWidth="1"/>
    <col min="47" max="47" width="11.421875" style="16" customWidth="1"/>
    <col min="48" max="16384" width="11.421875" style="16" customWidth="1"/>
  </cols>
  <sheetData>
    <row r="1" spans="1:46" ht="16.5" customHeight="1">
      <c r="A1" s="44" t="s">
        <v>96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</row>
    <row r="2" spans="1:46" ht="16.5" customHeight="1">
      <c r="A2" s="44" t="s">
        <v>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</row>
    <row r="3" spans="1:46" ht="16.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</row>
    <row r="4" spans="1:46" ht="14.25" customHeight="1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</row>
    <row r="5" spans="1:46" ht="14.25" customHeight="1">
      <c r="A5" s="6" t="s">
        <v>4</v>
      </c>
      <c r="B5" s="45" t="s">
        <v>95</v>
      </c>
      <c r="C5" s="39" t="s">
        <v>5</v>
      </c>
      <c r="D5" s="39"/>
      <c r="E5" s="39"/>
      <c r="F5" s="39"/>
      <c r="G5" s="39"/>
      <c r="H5" s="39"/>
      <c r="I5" s="39"/>
      <c r="J5" s="39"/>
      <c r="K5" s="39" t="s">
        <v>5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 t="s">
        <v>5</v>
      </c>
      <c r="X5" s="39"/>
      <c r="Y5" s="39"/>
      <c r="Z5" s="39"/>
      <c r="AA5" s="39"/>
      <c r="AB5" s="39"/>
      <c r="AC5" s="39" t="s">
        <v>5</v>
      </c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 t="s">
        <v>1</v>
      </c>
      <c r="AS5" s="39"/>
      <c r="AT5" s="39"/>
    </row>
    <row r="6" spans="1:46" ht="14.25" customHeight="1">
      <c r="A6" s="6" t="s">
        <v>6</v>
      </c>
      <c r="B6" s="45"/>
      <c r="C6" s="46" t="s">
        <v>7</v>
      </c>
      <c r="D6" s="46"/>
      <c r="E6" s="7" t="s">
        <v>0</v>
      </c>
      <c r="F6" s="43" t="s">
        <v>8</v>
      </c>
      <c r="G6" s="39" t="s">
        <v>9</v>
      </c>
      <c r="H6" s="39" t="s">
        <v>10</v>
      </c>
      <c r="I6" s="39" t="s">
        <v>11</v>
      </c>
      <c r="J6" s="39" t="s">
        <v>12</v>
      </c>
      <c r="K6" s="7">
        <v>5</v>
      </c>
      <c r="L6" s="7">
        <v>6</v>
      </c>
      <c r="M6" s="7">
        <v>7</v>
      </c>
      <c r="N6" s="7">
        <v>8</v>
      </c>
      <c r="O6" s="7">
        <v>9</v>
      </c>
      <c r="P6" s="7" t="s">
        <v>0</v>
      </c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 t="s">
        <v>0</v>
      </c>
      <c r="W6" s="7">
        <v>15</v>
      </c>
      <c r="X6" s="7">
        <v>16</v>
      </c>
      <c r="Y6" s="7">
        <v>17</v>
      </c>
      <c r="Z6" s="7">
        <v>18</v>
      </c>
      <c r="AA6" s="7">
        <v>19</v>
      </c>
      <c r="AB6" s="7" t="s">
        <v>0</v>
      </c>
      <c r="AC6" s="40" t="s">
        <v>13</v>
      </c>
      <c r="AD6" s="40" t="s">
        <v>14</v>
      </c>
      <c r="AE6" s="40" t="s">
        <v>15</v>
      </c>
      <c r="AF6" s="40" t="s">
        <v>16</v>
      </c>
      <c r="AG6" s="40" t="s">
        <v>17</v>
      </c>
      <c r="AH6" s="40" t="s">
        <v>18</v>
      </c>
      <c r="AI6" s="40" t="s">
        <v>19</v>
      </c>
      <c r="AJ6" s="40" t="s">
        <v>20</v>
      </c>
      <c r="AK6" s="39" t="s">
        <v>21</v>
      </c>
      <c r="AL6" s="40" t="s">
        <v>22</v>
      </c>
      <c r="AM6" s="40" t="s">
        <v>23</v>
      </c>
      <c r="AN6" s="40" t="s">
        <v>24</v>
      </c>
      <c r="AO6" s="40" t="s">
        <v>25</v>
      </c>
      <c r="AP6" s="40" t="s">
        <v>26</v>
      </c>
      <c r="AQ6" s="39" t="s">
        <v>27</v>
      </c>
      <c r="AR6" s="39" t="s">
        <v>97</v>
      </c>
      <c r="AS6" s="39" t="s">
        <v>28</v>
      </c>
      <c r="AT6" s="39" t="s">
        <v>29</v>
      </c>
    </row>
    <row r="7" spans="1:46" ht="14.25" customHeight="1">
      <c r="A7" s="6" t="s">
        <v>30</v>
      </c>
      <c r="B7" s="45"/>
      <c r="C7" s="7" t="s">
        <v>31</v>
      </c>
      <c r="D7" s="7" t="s">
        <v>32</v>
      </c>
      <c r="E7" s="7" t="s">
        <v>7</v>
      </c>
      <c r="F7" s="41"/>
      <c r="G7" s="41"/>
      <c r="H7" s="41"/>
      <c r="I7" s="41"/>
      <c r="J7" s="40"/>
      <c r="K7" s="7" t="s">
        <v>33</v>
      </c>
      <c r="L7" s="7" t="s">
        <v>33</v>
      </c>
      <c r="M7" s="7" t="s">
        <v>33</v>
      </c>
      <c r="N7" s="7" t="s">
        <v>33</v>
      </c>
      <c r="O7" s="7" t="s">
        <v>33</v>
      </c>
      <c r="P7" s="8" t="s">
        <v>34</v>
      </c>
      <c r="Q7" s="7" t="s">
        <v>33</v>
      </c>
      <c r="R7" s="7" t="s">
        <v>33</v>
      </c>
      <c r="S7" s="7" t="s">
        <v>33</v>
      </c>
      <c r="T7" s="7" t="s">
        <v>33</v>
      </c>
      <c r="U7" s="7" t="s">
        <v>33</v>
      </c>
      <c r="V7" s="7" t="s">
        <v>35</v>
      </c>
      <c r="W7" s="7" t="s">
        <v>33</v>
      </c>
      <c r="X7" s="7" t="s">
        <v>33</v>
      </c>
      <c r="Y7" s="7" t="s">
        <v>33</v>
      </c>
      <c r="Z7" s="7" t="s">
        <v>33</v>
      </c>
      <c r="AA7" s="7" t="s">
        <v>33</v>
      </c>
      <c r="AB7" s="7" t="s">
        <v>36</v>
      </c>
      <c r="AC7" s="41"/>
      <c r="AD7" s="41"/>
      <c r="AE7" s="41"/>
      <c r="AF7" s="41"/>
      <c r="AG7" s="41"/>
      <c r="AH7" s="41"/>
      <c r="AI7" s="41"/>
      <c r="AJ7" s="41"/>
      <c r="AK7" s="42"/>
      <c r="AL7" s="41"/>
      <c r="AM7" s="41"/>
      <c r="AN7" s="41"/>
      <c r="AO7" s="41"/>
      <c r="AP7" s="41"/>
      <c r="AQ7" s="42"/>
      <c r="AR7" s="39"/>
      <c r="AS7" s="39"/>
      <c r="AT7" s="39"/>
    </row>
    <row r="8" spans="1:46" ht="14.25" customHeight="1">
      <c r="A8" s="21" t="s">
        <v>37</v>
      </c>
      <c r="B8" s="20">
        <f>+B9+B37+B51</f>
        <v>224895.43444308615</v>
      </c>
      <c r="C8" s="20">
        <f aca="true" t="shared" si="0" ref="C8:AQ8">+C9+C37+C51</f>
        <v>314.3981083385662</v>
      </c>
      <c r="D8" s="20">
        <f t="shared" si="0"/>
        <v>3772.0363347476095</v>
      </c>
      <c r="E8" s="20">
        <f t="shared" si="0"/>
        <v>4086.4344430861756</v>
      </c>
      <c r="F8" s="20">
        <f t="shared" si="0"/>
        <v>4111</v>
      </c>
      <c r="G8" s="20">
        <f t="shared" si="0"/>
        <v>4123</v>
      </c>
      <c r="H8" s="20">
        <f t="shared" si="0"/>
        <v>4124</v>
      </c>
      <c r="I8" s="20">
        <f t="shared" si="0"/>
        <v>4115</v>
      </c>
      <c r="J8" s="20">
        <f t="shared" si="0"/>
        <v>16473</v>
      </c>
      <c r="K8" s="20">
        <f t="shared" si="0"/>
        <v>4098</v>
      </c>
      <c r="L8" s="20">
        <f t="shared" si="0"/>
        <v>4075</v>
      </c>
      <c r="M8" s="20">
        <f t="shared" si="0"/>
        <v>4047</v>
      </c>
      <c r="N8" s="20">
        <f t="shared" si="0"/>
        <v>4017</v>
      </c>
      <c r="O8" s="20">
        <f t="shared" si="0"/>
        <v>3987</v>
      </c>
      <c r="P8" s="20">
        <f t="shared" si="0"/>
        <v>20224</v>
      </c>
      <c r="Q8" s="20">
        <f t="shared" si="0"/>
        <v>3958</v>
      </c>
      <c r="R8" s="20">
        <f t="shared" si="0"/>
        <v>3935</v>
      </c>
      <c r="S8" s="20">
        <f t="shared" si="0"/>
        <v>3912</v>
      </c>
      <c r="T8" s="20">
        <f t="shared" si="0"/>
        <v>3889</v>
      </c>
      <c r="U8" s="20">
        <f t="shared" si="0"/>
        <v>3872</v>
      </c>
      <c r="V8" s="20">
        <f t="shared" si="0"/>
        <v>19566</v>
      </c>
      <c r="W8" s="20">
        <f t="shared" si="0"/>
        <v>3857</v>
      </c>
      <c r="X8" s="20">
        <f t="shared" si="0"/>
        <v>3835</v>
      </c>
      <c r="Y8" s="20">
        <f t="shared" si="0"/>
        <v>3868</v>
      </c>
      <c r="Z8" s="20">
        <f t="shared" si="0"/>
        <v>3982</v>
      </c>
      <c r="AA8" s="20">
        <f t="shared" si="0"/>
        <v>4143</v>
      </c>
      <c r="AB8" s="20">
        <f t="shared" si="0"/>
        <v>19685</v>
      </c>
      <c r="AC8" s="20">
        <f t="shared" si="0"/>
        <v>22522</v>
      </c>
      <c r="AD8" s="20">
        <f t="shared" si="0"/>
        <v>22572</v>
      </c>
      <c r="AE8" s="20">
        <f t="shared" si="0"/>
        <v>22211</v>
      </c>
      <c r="AF8" s="20">
        <f t="shared" si="0"/>
        <v>18608</v>
      </c>
      <c r="AG8" s="20">
        <f t="shared" si="0"/>
        <v>15110</v>
      </c>
      <c r="AH8" s="20">
        <f t="shared" si="0"/>
        <v>12304</v>
      </c>
      <c r="AI8" s="20">
        <f t="shared" si="0"/>
        <v>9689</v>
      </c>
      <c r="AJ8" s="20">
        <f t="shared" si="0"/>
        <v>7432</v>
      </c>
      <c r="AK8" s="20">
        <f t="shared" si="0"/>
        <v>130448</v>
      </c>
      <c r="AL8" s="20">
        <f t="shared" si="0"/>
        <v>5183</v>
      </c>
      <c r="AM8" s="20">
        <f t="shared" si="0"/>
        <v>3602</v>
      </c>
      <c r="AN8" s="20">
        <f t="shared" si="0"/>
        <v>2575</v>
      </c>
      <c r="AO8" s="20">
        <f t="shared" si="0"/>
        <v>1710</v>
      </c>
      <c r="AP8" s="20">
        <f t="shared" si="0"/>
        <v>1343</v>
      </c>
      <c r="AQ8" s="20">
        <f t="shared" si="0"/>
        <v>14413</v>
      </c>
      <c r="AR8" s="20">
        <f>+AR9+AR37+AR51</f>
        <v>58798</v>
      </c>
      <c r="AS8" s="20">
        <f>+AS9+AS37+AS51</f>
        <v>7207</v>
      </c>
      <c r="AT8" s="20">
        <f>+AT9+AT37+AT51</f>
        <v>4101</v>
      </c>
    </row>
    <row r="9" spans="1:46" ht="14.25" customHeight="1">
      <c r="A9" s="10" t="s">
        <v>38</v>
      </c>
      <c r="B9" s="20">
        <f>+B10+B15+B19+B23+B30+B32</f>
        <v>157763.99719208</v>
      </c>
      <c r="C9" s="20">
        <f aca="true" t="shared" si="1" ref="C9:AQ9">+C10+C15+C19+C23+C30+C32</f>
        <v>210.99976016000002</v>
      </c>
      <c r="D9" s="20">
        <f t="shared" si="1"/>
        <v>2528.99743192</v>
      </c>
      <c r="E9" s="20">
        <f t="shared" si="1"/>
        <v>2739.99719208</v>
      </c>
      <c r="F9" s="20">
        <f t="shared" si="1"/>
        <v>2784</v>
      </c>
      <c r="G9" s="20">
        <f t="shared" si="1"/>
        <v>2817</v>
      </c>
      <c r="H9" s="20">
        <f t="shared" si="1"/>
        <v>2835</v>
      </c>
      <c r="I9" s="20">
        <f t="shared" si="1"/>
        <v>2843</v>
      </c>
      <c r="J9" s="20">
        <f t="shared" si="1"/>
        <v>11279</v>
      </c>
      <c r="K9" s="20">
        <f t="shared" si="1"/>
        <v>2844</v>
      </c>
      <c r="L9" s="20">
        <f t="shared" si="1"/>
        <v>2834</v>
      </c>
      <c r="M9" s="24">
        <f t="shared" si="1"/>
        <v>2820</v>
      </c>
      <c r="N9" s="20">
        <f t="shared" si="1"/>
        <v>2801</v>
      </c>
      <c r="O9" s="20">
        <f t="shared" si="1"/>
        <v>2781</v>
      </c>
      <c r="P9" s="20">
        <f t="shared" si="1"/>
        <v>14080</v>
      </c>
      <c r="Q9" s="20">
        <f t="shared" si="1"/>
        <v>2760</v>
      </c>
      <c r="R9" s="20">
        <f t="shared" si="1"/>
        <v>2742</v>
      </c>
      <c r="S9" s="20">
        <f t="shared" si="1"/>
        <v>2720</v>
      </c>
      <c r="T9" s="20">
        <f t="shared" si="1"/>
        <v>2697</v>
      </c>
      <c r="U9" s="20">
        <f t="shared" si="1"/>
        <v>2677</v>
      </c>
      <c r="V9" s="20">
        <f t="shared" si="1"/>
        <v>13596</v>
      </c>
      <c r="W9" s="20">
        <f t="shared" si="1"/>
        <v>2659</v>
      </c>
      <c r="X9" s="20">
        <f t="shared" si="1"/>
        <v>2632</v>
      </c>
      <c r="Y9" s="20">
        <f t="shared" si="1"/>
        <v>2650</v>
      </c>
      <c r="Z9" s="20">
        <f t="shared" si="1"/>
        <v>2731</v>
      </c>
      <c r="AA9" s="20">
        <f t="shared" si="1"/>
        <v>2851</v>
      </c>
      <c r="AB9" s="20">
        <f t="shared" si="1"/>
        <v>13523</v>
      </c>
      <c r="AC9" s="20">
        <f t="shared" si="1"/>
        <v>15548</v>
      </c>
      <c r="AD9" s="20">
        <f t="shared" si="1"/>
        <v>15583</v>
      </c>
      <c r="AE9" s="20">
        <f t="shared" si="1"/>
        <v>15477</v>
      </c>
      <c r="AF9" s="20">
        <f t="shared" si="1"/>
        <v>13277</v>
      </c>
      <c r="AG9" s="20">
        <f t="shared" si="1"/>
        <v>10772</v>
      </c>
      <c r="AH9" s="20">
        <f t="shared" si="1"/>
        <v>8830</v>
      </c>
      <c r="AI9" s="20">
        <f t="shared" si="1"/>
        <v>7036</v>
      </c>
      <c r="AJ9" s="20">
        <f t="shared" si="1"/>
        <v>5389</v>
      </c>
      <c r="AK9" s="20">
        <f t="shared" si="1"/>
        <v>91912</v>
      </c>
      <c r="AL9" s="20">
        <f t="shared" si="1"/>
        <v>3780</v>
      </c>
      <c r="AM9" s="20">
        <f t="shared" si="1"/>
        <v>2655</v>
      </c>
      <c r="AN9" s="20">
        <f t="shared" si="1"/>
        <v>1935</v>
      </c>
      <c r="AO9" s="20">
        <f t="shared" si="1"/>
        <v>1276</v>
      </c>
      <c r="AP9" s="20">
        <f t="shared" si="1"/>
        <v>988</v>
      </c>
      <c r="AQ9" s="20">
        <f t="shared" si="1"/>
        <v>10634</v>
      </c>
      <c r="AR9" s="20">
        <f>+AR10+AR15+AR19+AR23+AR30+AR32</f>
        <v>41505</v>
      </c>
      <c r="AS9" s="20">
        <f>+AS10+AS15+AS19+AS23+AS30+AS32</f>
        <v>4830</v>
      </c>
      <c r="AT9" s="20">
        <f>+AT10+AT15+AT19+AT23+AT30+AT32</f>
        <v>2748</v>
      </c>
    </row>
    <row r="10" spans="1:46" ht="14.25" customHeight="1">
      <c r="A10" s="10" t="s">
        <v>39</v>
      </c>
      <c r="B10" s="11">
        <f>SUM(B11:B14)</f>
        <v>106267</v>
      </c>
      <c r="C10" s="11">
        <f aca="true" t="shared" si="2" ref="C10:AQ10">SUM(C11:C14)</f>
        <v>143</v>
      </c>
      <c r="D10" s="11">
        <f t="shared" si="2"/>
        <v>1716</v>
      </c>
      <c r="E10" s="11">
        <f t="shared" si="2"/>
        <v>1859</v>
      </c>
      <c r="F10" s="11">
        <f t="shared" si="2"/>
        <v>1891</v>
      </c>
      <c r="G10" s="11">
        <f t="shared" si="2"/>
        <v>1918</v>
      </c>
      <c r="H10" s="11">
        <f t="shared" si="2"/>
        <v>1933</v>
      </c>
      <c r="I10" s="11">
        <f t="shared" si="2"/>
        <v>1944</v>
      </c>
      <c r="J10" s="11">
        <f t="shared" si="2"/>
        <v>7686</v>
      </c>
      <c r="K10" s="11">
        <f t="shared" si="2"/>
        <v>1948</v>
      </c>
      <c r="L10" s="11">
        <f t="shared" si="2"/>
        <v>1944</v>
      </c>
      <c r="M10" s="11">
        <f t="shared" si="2"/>
        <v>1937</v>
      </c>
      <c r="N10" s="11">
        <f t="shared" si="2"/>
        <v>1927</v>
      </c>
      <c r="O10" s="11">
        <f t="shared" si="2"/>
        <v>1915</v>
      </c>
      <c r="P10" s="11">
        <f t="shared" si="2"/>
        <v>9671</v>
      </c>
      <c r="Q10" s="11">
        <f t="shared" si="2"/>
        <v>1904</v>
      </c>
      <c r="R10" s="11">
        <f t="shared" si="2"/>
        <v>1891</v>
      </c>
      <c r="S10" s="11">
        <f t="shared" si="2"/>
        <v>1873</v>
      </c>
      <c r="T10" s="11">
        <f t="shared" si="2"/>
        <v>1854</v>
      </c>
      <c r="U10" s="11">
        <f t="shared" si="2"/>
        <v>1831</v>
      </c>
      <c r="V10" s="11">
        <f t="shared" si="2"/>
        <v>9353</v>
      </c>
      <c r="W10" s="11">
        <f t="shared" si="2"/>
        <v>1812</v>
      </c>
      <c r="X10" s="11">
        <f t="shared" si="2"/>
        <v>1786</v>
      </c>
      <c r="Y10" s="11">
        <f t="shared" si="2"/>
        <v>1790</v>
      </c>
      <c r="Z10" s="11">
        <f t="shared" si="2"/>
        <v>1837</v>
      </c>
      <c r="AA10" s="11">
        <f t="shared" si="2"/>
        <v>1910</v>
      </c>
      <c r="AB10" s="11">
        <f t="shared" si="2"/>
        <v>9135</v>
      </c>
      <c r="AC10" s="11">
        <f t="shared" si="2"/>
        <v>10307</v>
      </c>
      <c r="AD10" s="11">
        <f t="shared" si="2"/>
        <v>10372</v>
      </c>
      <c r="AE10" s="11">
        <f t="shared" si="2"/>
        <v>10543</v>
      </c>
      <c r="AF10" s="11">
        <f t="shared" si="2"/>
        <v>9132</v>
      </c>
      <c r="AG10" s="11">
        <f t="shared" si="2"/>
        <v>7383</v>
      </c>
      <c r="AH10" s="11">
        <f t="shared" si="2"/>
        <v>5921</v>
      </c>
      <c r="AI10" s="11">
        <f t="shared" si="2"/>
        <v>4703</v>
      </c>
      <c r="AJ10" s="11">
        <f t="shared" si="2"/>
        <v>3563</v>
      </c>
      <c r="AK10" s="11">
        <f t="shared" si="2"/>
        <v>61924</v>
      </c>
      <c r="AL10" s="11">
        <f t="shared" si="2"/>
        <v>2458</v>
      </c>
      <c r="AM10" s="11">
        <f t="shared" si="2"/>
        <v>1618</v>
      </c>
      <c r="AN10" s="11">
        <f t="shared" si="2"/>
        <v>1200</v>
      </c>
      <c r="AO10" s="11">
        <f t="shared" si="2"/>
        <v>759</v>
      </c>
      <c r="AP10" s="11">
        <f t="shared" si="2"/>
        <v>604</v>
      </c>
      <c r="AQ10" s="11">
        <f t="shared" si="2"/>
        <v>6639</v>
      </c>
      <c r="AR10" s="11">
        <f>SUM(AR11:AR14)</f>
        <v>27917</v>
      </c>
      <c r="AS10" s="11">
        <f>SUM(AS11:AS14)</f>
        <v>3276</v>
      </c>
      <c r="AT10" s="11">
        <f>SUM(AT11:AT14)</f>
        <v>1864</v>
      </c>
    </row>
    <row r="11" spans="1:46" s="30" customFormat="1" ht="12.75">
      <c r="A11" s="31" t="s">
        <v>100</v>
      </c>
      <c r="B11" s="33">
        <f>SUM(E11+J11+P11+V11+AB11+AK11+AQ11)</f>
        <v>56485</v>
      </c>
      <c r="C11" s="27">
        <v>70</v>
      </c>
      <c r="D11" s="27">
        <v>938</v>
      </c>
      <c r="E11" s="29">
        <f>SUM(C11:D11)</f>
        <v>1008</v>
      </c>
      <c r="F11" s="27">
        <v>990</v>
      </c>
      <c r="G11" s="27">
        <v>1013</v>
      </c>
      <c r="H11" s="27">
        <v>1028</v>
      </c>
      <c r="I11" s="27">
        <v>1028</v>
      </c>
      <c r="J11" s="29">
        <f>SUM(F11:I11)</f>
        <v>4059</v>
      </c>
      <c r="K11" s="27">
        <v>1023</v>
      </c>
      <c r="L11" s="27">
        <v>1023</v>
      </c>
      <c r="M11" s="27">
        <v>1023</v>
      </c>
      <c r="N11" s="27">
        <v>1023</v>
      </c>
      <c r="O11" s="27">
        <v>1025</v>
      </c>
      <c r="P11" s="29">
        <f>SUM(K11:O11)</f>
        <v>5117</v>
      </c>
      <c r="Q11" s="27">
        <v>1069</v>
      </c>
      <c r="R11" s="27">
        <v>1055</v>
      </c>
      <c r="S11" s="27">
        <v>1055</v>
      </c>
      <c r="T11" s="27">
        <v>1055</v>
      </c>
      <c r="U11" s="27">
        <v>1035</v>
      </c>
      <c r="V11" s="29">
        <f>SUM(Q11:U11)</f>
        <v>5269</v>
      </c>
      <c r="W11" s="27">
        <v>1025</v>
      </c>
      <c r="X11" s="27">
        <v>1016</v>
      </c>
      <c r="Y11" s="27">
        <v>1025</v>
      </c>
      <c r="Z11" s="27">
        <v>1038</v>
      </c>
      <c r="AA11" s="27">
        <v>1029</v>
      </c>
      <c r="AB11" s="29">
        <f>SUM(W11:AA11)</f>
        <v>5133</v>
      </c>
      <c r="AC11" s="27">
        <v>5229</v>
      </c>
      <c r="AD11" s="27">
        <v>5336</v>
      </c>
      <c r="AE11" s="27">
        <v>5383</v>
      </c>
      <c r="AF11" s="27">
        <v>4517</v>
      </c>
      <c r="AG11" s="27">
        <v>4160</v>
      </c>
      <c r="AH11" s="27">
        <v>2969</v>
      </c>
      <c r="AI11" s="27">
        <v>2545</v>
      </c>
      <c r="AJ11" s="27">
        <v>1910</v>
      </c>
      <c r="AK11" s="29">
        <f>SUM(AC11:AJ11)</f>
        <v>32049</v>
      </c>
      <c r="AL11" s="27">
        <v>1385</v>
      </c>
      <c r="AM11" s="27">
        <v>996</v>
      </c>
      <c r="AN11" s="27">
        <v>680</v>
      </c>
      <c r="AO11" s="27">
        <v>480</v>
      </c>
      <c r="AP11" s="27">
        <v>309</v>
      </c>
      <c r="AQ11" s="29">
        <f>SUM(AL11:AP11)</f>
        <v>3850</v>
      </c>
      <c r="AR11" s="27">
        <v>14925</v>
      </c>
      <c r="AS11" s="27">
        <v>1552</v>
      </c>
      <c r="AT11" s="13">
        <v>1005</v>
      </c>
    </row>
    <row r="12" spans="1:46" s="30" customFormat="1" ht="12.75">
      <c r="A12" s="32" t="s">
        <v>40</v>
      </c>
      <c r="B12" s="33">
        <f>SUM(E12+J12+P12+V12+AB12+AK12++AQ12)</f>
        <v>21005</v>
      </c>
      <c r="C12" s="27">
        <v>31</v>
      </c>
      <c r="D12" s="27">
        <v>353</v>
      </c>
      <c r="E12" s="29">
        <f>SUM(C12:D12)</f>
        <v>384</v>
      </c>
      <c r="F12" s="27">
        <v>384</v>
      </c>
      <c r="G12" s="27">
        <v>385</v>
      </c>
      <c r="H12" s="27">
        <v>385</v>
      </c>
      <c r="I12" s="27">
        <v>386</v>
      </c>
      <c r="J12" s="29">
        <f>SUM(F12:I12)</f>
        <v>1540</v>
      </c>
      <c r="K12" s="27">
        <v>392</v>
      </c>
      <c r="L12" s="27">
        <v>392</v>
      </c>
      <c r="M12" s="27">
        <v>391</v>
      </c>
      <c r="N12" s="27">
        <v>387</v>
      </c>
      <c r="O12" s="27">
        <v>382</v>
      </c>
      <c r="P12" s="29">
        <f>SUM(K12:O12)</f>
        <v>1944</v>
      </c>
      <c r="Q12" s="27">
        <v>310</v>
      </c>
      <c r="R12" s="27">
        <v>310</v>
      </c>
      <c r="S12" s="27">
        <v>300</v>
      </c>
      <c r="T12" s="27">
        <v>300</v>
      </c>
      <c r="U12" s="27">
        <v>300</v>
      </c>
      <c r="V12" s="29">
        <f>SUM(Q12:U12)</f>
        <v>1520</v>
      </c>
      <c r="W12" s="27">
        <v>289</v>
      </c>
      <c r="X12" s="27">
        <v>284</v>
      </c>
      <c r="Y12" s="27">
        <v>269</v>
      </c>
      <c r="Z12" s="27">
        <v>278</v>
      </c>
      <c r="AA12" s="27">
        <v>380</v>
      </c>
      <c r="AB12" s="29">
        <f>SUM(W12:AA12)</f>
        <v>1500</v>
      </c>
      <c r="AC12" s="27">
        <v>2210</v>
      </c>
      <c r="AD12" s="27">
        <v>2215</v>
      </c>
      <c r="AE12" s="27">
        <v>2226</v>
      </c>
      <c r="AF12" s="27">
        <v>2220</v>
      </c>
      <c r="AG12" s="27">
        <v>1192</v>
      </c>
      <c r="AH12" s="27">
        <v>1196</v>
      </c>
      <c r="AI12" s="27">
        <v>980</v>
      </c>
      <c r="AJ12" s="27">
        <v>686</v>
      </c>
      <c r="AK12" s="29">
        <f>SUM(AC12:AJ12)</f>
        <v>12925</v>
      </c>
      <c r="AL12" s="27">
        <v>426</v>
      </c>
      <c r="AM12" s="27">
        <v>225</v>
      </c>
      <c r="AN12" s="27">
        <v>310</v>
      </c>
      <c r="AO12" s="27">
        <v>109</v>
      </c>
      <c r="AP12" s="27">
        <v>122</v>
      </c>
      <c r="AQ12" s="29">
        <f>SUM(AL12:AP12)</f>
        <v>1192</v>
      </c>
      <c r="AR12" s="27">
        <v>5402</v>
      </c>
      <c r="AS12" s="27">
        <v>766</v>
      </c>
      <c r="AT12" s="13">
        <v>360</v>
      </c>
    </row>
    <row r="13" spans="1:46" s="30" customFormat="1" ht="12.75">
      <c r="A13" s="31" t="s">
        <v>94</v>
      </c>
      <c r="B13" s="33">
        <f>SUM(E13+J13+P13+V13+AB13+AK13+AQ13)</f>
        <v>6386</v>
      </c>
      <c r="C13" s="27">
        <v>8</v>
      </c>
      <c r="D13" s="27">
        <v>80</v>
      </c>
      <c r="E13" s="29">
        <f>SUM(C13:D13)</f>
        <v>88</v>
      </c>
      <c r="F13" s="27">
        <v>78</v>
      </c>
      <c r="G13" s="27">
        <v>79</v>
      </c>
      <c r="H13" s="27">
        <v>79</v>
      </c>
      <c r="I13" s="27">
        <v>83</v>
      </c>
      <c r="J13" s="29">
        <f>SUM(F13:I13)</f>
        <v>319</v>
      </c>
      <c r="K13" s="27">
        <v>88</v>
      </c>
      <c r="L13" s="27">
        <v>85</v>
      </c>
      <c r="M13" s="27">
        <v>85</v>
      </c>
      <c r="N13" s="27">
        <v>83</v>
      </c>
      <c r="O13" s="27">
        <v>78</v>
      </c>
      <c r="P13" s="29">
        <f>SUM(K13:O13)</f>
        <v>419</v>
      </c>
      <c r="Q13" s="27">
        <v>88</v>
      </c>
      <c r="R13" s="27">
        <v>89</v>
      </c>
      <c r="S13" s="27">
        <v>89</v>
      </c>
      <c r="T13" s="27">
        <v>79</v>
      </c>
      <c r="U13" s="27">
        <v>86</v>
      </c>
      <c r="V13" s="29">
        <f>SUM(Q13:U13)</f>
        <v>431</v>
      </c>
      <c r="W13" s="27">
        <v>77</v>
      </c>
      <c r="X13" s="27">
        <v>67</v>
      </c>
      <c r="Y13" s="27">
        <v>77</v>
      </c>
      <c r="Z13" s="27">
        <v>85</v>
      </c>
      <c r="AA13" s="27">
        <v>81</v>
      </c>
      <c r="AB13" s="29">
        <f>SUM(W13:AA13)</f>
        <v>387</v>
      </c>
      <c r="AC13" s="27">
        <v>669</v>
      </c>
      <c r="AD13" s="27">
        <v>655</v>
      </c>
      <c r="AE13" s="27">
        <v>755</v>
      </c>
      <c r="AF13" s="27">
        <v>755</v>
      </c>
      <c r="AG13" s="27">
        <v>555</v>
      </c>
      <c r="AH13" s="27">
        <v>477</v>
      </c>
      <c r="AI13" s="27">
        <v>290</v>
      </c>
      <c r="AJ13" s="27">
        <v>185</v>
      </c>
      <c r="AK13" s="29">
        <f>SUM(AC13:AJ13)</f>
        <v>4341</v>
      </c>
      <c r="AL13" s="27">
        <v>134</v>
      </c>
      <c r="AM13" s="27">
        <v>139</v>
      </c>
      <c r="AN13" s="27">
        <v>54</v>
      </c>
      <c r="AO13" s="27">
        <v>36</v>
      </c>
      <c r="AP13" s="27">
        <v>38</v>
      </c>
      <c r="AQ13" s="29">
        <f>SUM(AL13:AP13)</f>
        <v>401</v>
      </c>
      <c r="AR13" s="27">
        <v>1370</v>
      </c>
      <c r="AS13" s="27">
        <v>169</v>
      </c>
      <c r="AT13" s="13">
        <v>90</v>
      </c>
    </row>
    <row r="14" spans="1:46" s="30" customFormat="1" ht="12.75">
      <c r="A14" s="31" t="s">
        <v>41</v>
      </c>
      <c r="B14" s="33">
        <f>SUM(E14+J14+P14+V14++AB14+AK14+AQ14)</f>
        <v>22391</v>
      </c>
      <c r="C14" s="27">
        <v>34</v>
      </c>
      <c r="D14" s="27">
        <v>345</v>
      </c>
      <c r="E14" s="29">
        <f>SUM(C14:D14)</f>
        <v>379</v>
      </c>
      <c r="F14" s="27">
        <v>439</v>
      </c>
      <c r="G14" s="27">
        <v>441</v>
      </c>
      <c r="H14" s="27">
        <v>441</v>
      </c>
      <c r="I14" s="27">
        <v>447</v>
      </c>
      <c r="J14" s="29">
        <f>SUM(F14:I14)</f>
        <v>1768</v>
      </c>
      <c r="K14" s="27">
        <v>445</v>
      </c>
      <c r="L14" s="27">
        <v>444</v>
      </c>
      <c r="M14" s="27">
        <v>438</v>
      </c>
      <c r="N14" s="27">
        <v>434</v>
      </c>
      <c r="O14" s="27">
        <v>430</v>
      </c>
      <c r="P14" s="29">
        <f>SUM(K14:O14)</f>
        <v>2191</v>
      </c>
      <c r="Q14" s="27">
        <v>437</v>
      </c>
      <c r="R14" s="27">
        <v>437</v>
      </c>
      <c r="S14" s="27">
        <v>429</v>
      </c>
      <c r="T14" s="27">
        <v>420</v>
      </c>
      <c r="U14" s="27">
        <v>410</v>
      </c>
      <c r="V14" s="29">
        <f>SUM(Q14:U14)</f>
        <v>2133</v>
      </c>
      <c r="W14" s="27">
        <v>421</v>
      </c>
      <c r="X14" s="27">
        <v>419</v>
      </c>
      <c r="Y14" s="27">
        <v>419</v>
      </c>
      <c r="Z14" s="27">
        <v>436</v>
      </c>
      <c r="AA14" s="27">
        <v>420</v>
      </c>
      <c r="AB14" s="29">
        <f>SUM(W14:AA14)</f>
        <v>2115</v>
      </c>
      <c r="AC14" s="27">
        <v>2199</v>
      </c>
      <c r="AD14" s="27">
        <v>2166</v>
      </c>
      <c r="AE14" s="27">
        <v>2179</v>
      </c>
      <c r="AF14" s="27">
        <v>1640</v>
      </c>
      <c r="AG14" s="27">
        <v>1476</v>
      </c>
      <c r="AH14" s="27">
        <v>1279</v>
      </c>
      <c r="AI14" s="27">
        <v>888</v>
      </c>
      <c r="AJ14" s="27">
        <v>782</v>
      </c>
      <c r="AK14" s="29">
        <f>SUM(AC14:AJ14)</f>
        <v>12609</v>
      </c>
      <c r="AL14" s="27">
        <v>513</v>
      </c>
      <c r="AM14" s="27">
        <v>258</v>
      </c>
      <c r="AN14" s="27">
        <v>156</v>
      </c>
      <c r="AO14" s="27">
        <v>134</v>
      </c>
      <c r="AP14" s="27">
        <v>135</v>
      </c>
      <c r="AQ14" s="29">
        <f>SUM(AL14:AP14)</f>
        <v>1196</v>
      </c>
      <c r="AR14" s="27">
        <v>6220</v>
      </c>
      <c r="AS14" s="27">
        <v>789</v>
      </c>
      <c r="AT14" s="13">
        <v>409</v>
      </c>
    </row>
    <row r="15" spans="1:46" ht="14.25" customHeight="1">
      <c r="A15" s="10" t="s">
        <v>42</v>
      </c>
      <c r="B15" s="11">
        <f>SUM(B16:B18)</f>
        <v>23084.00385</v>
      </c>
      <c r="C15" s="11">
        <f aca="true" t="shared" si="3" ref="C15:AQ15">SUM(C16:C18)</f>
        <v>30.0003</v>
      </c>
      <c r="D15" s="11">
        <f t="shared" si="3"/>
        <v>355.00355</v>
      </c>
      <c r="E15" s="11">
        <f t="shared" si="3"/>
        <v>385.00385</v>
      </c>
      <c r="F15" s="11">
        <f t="shared" si="3"/>
        <v>407</v>
      </c>
      <c r="G15" s="11">
        <f t="shared" si="3"/>
        <v>422</v>
      </c>
      <c r="H15" s="11">
        <f t="shared" si="3"/>
        <v>431</v>
      </c>
      <c r="I15" s="11">
        <f t="shared" si="3"/>
        <v>435</v>
      </c>
      <c r="J15" s="11">
        <f t="shared" si="3"/>
        <v>1695</v>
      </c>
      <c r="K15" s="11">
        <f t="shared" si="3"/>
        <v>434</v>
      </c>
      <c r="L15" s="11">
        <f t="shared" si="3"/>
        <v>429</v>
      </c>
      <c r="M15" s="11">
        <f t="shared" si="3"/>
        <v>422</v>
      </c>
      <c r="N15" s="11">
        <f t="shared" si="3"/>
        <v>413</v>
      </c>
      <c r="O15" s="11">
        <f t="shared" si="3"/>
        <v>403</v>
      </c>
      <c r="P15" s="11">
        <f t="shared" si="3"/>
        <v>2101</v>
      </c>
      <c r="Q15" s="11">
        <f t="shared" si="3"/>
        <v>392</v>
      </c>
      <c r="R15" s="11">
        <f t="shared" si="3"/>
        <v>381</v>
      </c>
      <c r="S15" s="11">
        <f t="shared" si="3"/>
        <v>374</v>
      </c>
      <c r="T15" s="11">
        <f t="shared" si="3"/>
        <v>372</v>
      </c>
      <c r="U15" s="11">
        <f t="shared" si="3"/>
        <v>377</v>
      </c>
      <c r="V15" s="11">
        <f t="shared" si="3"/>
        <v>1896</v>
      </c>
      <c r="W15" s="11">
        <f t="shared" si="3"/>
        <v>380</v>
      </c>
      <c r="X15" s="11">
        <f t="shared" si="3"/>
        <v>382</v>
      </c>
      <c r="Y15" s="11">
        <f t="shared" si="3"/>
        <v>392</v>
      </c>
      <c r="Z15" s="11">
        <f t="shared" si="3"/>
        <v>414</v>
      </c>
      <c r="AA15" s="11">
        <f t="shared" si="3"/>
        <v>443</v>
      </c>
      <c r="AB15" s="11">
        <f t="shared" si="3"/>
        <v>2011</v>
      </c>
      <c r="AC15" s="11">
        <f t="shared" si="3"/>
        <v>2528</v>
      </c>
      <c r="AD15" s="11">
        <f t="shared" si="3"/>
        <v>2449</v>
      </c>
      <c r="AE15" s="11">
        <f t="shared" si="3"/>
        <v>2230</v>
      </c>
      <c r="AF15" s="11">
        <f t="shared" si="3"/>
        <v>1789</v>
      </c>
      <c r="AG15" s="11">
        <f t="shared" si="3"/>
        <v>1486</v>
      </c>
      <c r="AH15" s="11">
        <f t="shared" si="3"/>
        <v>1259</v>
      </c>
      <c r="AI15" s="11">
        <f t="shared" si="3"/>
        <v>977</v>
      </c>
      <c r="AJ15" s="11">
        <f t="shared" si="3"/>
        <v>750</v>
      </c>
      <c r="AK15" s="11">
        <f t="shared" si="3"/>
        <v>13468</v>
      </c>
      <c r="AL15" s="11">
        <f t="shared" si="3"/>
        <v>498</v>
      </c>
      <c r="AM15" s="11">
        <f t="shared" si="3"/>
        <v>402</v>
      </c>
      <c r="AN15" s="11">
        <f t="shared" si="3"/>
        <v>270</v>
      </c>
      <c r="AO15" s="11">
        <f t="shared" si="3"/>
        <v>203</v>
      </c>
      <c r="AP15" s="11">
        <f t="shared" si="3"/>
        <v>155</v>
      </c>
      <c r="AQ15" s="11">
        <f t="shared" si="3"/>
        <v>1528</v>
      </c>
      <c r="AR15" s="11">
        <f>SUM(AR16:AR18)</f>
        <v>6304</v>
      </c>
      <c r="AS15" s="11">
        <f>SUM(AS16:AS18)</f>
        <v>679</v>
      </c>
      <c r="AT15" s="11">
        <f>SUM(AT16:AT18)</f>
        <v>386</v>
      </c>
    </row>
    <row r="16" spans="1:46" ht="14.25" customHeight="1">
      <c r="A16" s="12" t="s">
        <v>43</v>
      </c>
      <c r="B16" s="9">
        <f>+E16+J16+P16+V16+AB16+AK16+AQ16</f>
        <v>14862.11894</v>
      </c>
      <c r="C16" s="13">
        <v>19.95732</v>
      </c>
      <c r="D16" s="13">
        <v>236.16162</v>
      </c>
      <c r="E16" s="23">
        <f aca="true" t="shared" si="4" ref="E16:E36">+D16+C16</f>
        <v>256.11894</v>
      </c>
      <c r="F16" s="13">
        <v>304</v>
      </c>
      <c r="G16" s="13">
        <v>315</v>
      </c>
      <c r="H16" s="13">
        <v>322</v>
      </c>
      <c r="I16" s="13">
        <v>324</v>
      </c>
      <c r="J16" s="23">
        <f aca="true" t="shared" si="5" ref="J16:J36">+I16+H16+G16+F16</f>
        <v>1265</v>
      </c>
      <c r="K16" s="13">
        <v>323</v>
      </c>
      <c r="L16" s="13">
        <v>320</v>
      </c>
      <c r="M16" s="13">
        <v>315</v>
      </c>
      <c r="N16" s="13">
        <v>308</v>
      </c>
      <c r="O16" s="13">
        <v>300</v>
      </c>
      <c r="P16" s="23">
        <f aca="true" t="shared" si="6" ref="P16:P36">+O16+N16+M16+L16+K16</f>
        <v>1566</v>
      </c>
      <c r="Q16" s="13">
        <v>293</v>
      </c>
      <c r="R16" s="13">
        <v>284</v>
      </c>
      <c r="S16" s="13">
        <v>279</v>
      </c>
      <c r="T16" s="13">
        <v>277</v>
      </c>
      <c r="U16" s="13">
        <v>281</v>
      </c>
      <c r="V16" s="23">
        <f aca="true" t="shared" si="7" ref="V16:V36">+U16+T16+S16+R16+Q16</f>
        <v>1414</v>
      </c>
      <c r="W16" s="13">
        <v>273</v>
      </c>
      <c r="X16" s="13">
        <v>275</v>
      </c>
      <c r="Y16" s="13">
        <v>282</v>
      </c>
      <c r="Z16" s="13">
        <v>309</v>
      </c>
      <c r="AA16" s="13">
        <v>330</v>
      </c>
      <c r="AB16" s="23">
        <f aca="true" t="shared" si="8" ref="AB16:AB36">+AA16+Z16+Y16+X16+W16</f>
        <v>1469</v>
      </c>
      <c r="AC16" s="13">
        <v>1484</v>
      </c>
      <c r="AD16" s="13">
        <v>1425</v>
      </c>
      <c r="AE16" s="13">
        <v>1262</v>
      </c>
      <c r="AF16" s="13">
        <v>1000</v>
      </c>
      <c r="AG16" s="13">
        <v>907</v>
      </c>
      <c r="AH16" s="13">
        <v>738</v>
      </c>
      <c r="AI16" s="13">
        <v>528</v>
      </c>
      <c r="AJ16" s="13">
        <v>459</v>
      </c>
      <c r="AK16" s="23">
        <f aca="true" t="shared" si="9" ref="AK16:AK36">SUM(AC16:AJ16)</f>
        <v>7803</v>
      </c>
      <c r="AL16" s="13">
        <v>371</v>
      </c>
      <c r="AM16" s="13">
        <v>300</v>
      </c>
      <c r="AN16" s="13">
        <v>180</v>
      </c>
      <c r="AO16" s="13">
        <v>135</v>
      </c>
      <c r="AP16" s="13">
        <v>103</v>
      </c>
      <c r="AQ16" s="23">
        <f>SUM(AL16:AP16)</f>
        <v>1089</v>
      </c>
      <c r="AR16" s="13">
        <v>4194</v>
      </c>
      <c r="AS16" s="13">
        <v>452</v>
      </c>
      <c r="AT16" s="13">
        <v>257</v>
      </c>
    </row>
    <row r="17" spans="1:46" ht="14.25" customHeight="1">
      <c r="A17" s="12" t="s">
        <v>44</v>
      </c>
      <c r="B17" s="9">
        <f>+E17+J17+P17+V17+AB17+AK17+AQ17</f>
        <v>3842.849245</v>
      </c>
      <c r="C17" s="13">
        <v>5.13111</v>
      </c>
      <c r="D17" s="13">
        <v>60.718135000000004</v>
      </c>
      <c r="E17" s="23">
        <f t="shared" si="4"/>
        <v>65.849245</v>
      </c>
      <c r="F17" s="13">
        <v>53</v>
      </c>
      <c r="G17" s="13">
        <v>55</v>
      </c>
      <c r="H17" s="13">
        <v>56</v>
      </c>
      <c r="I17" s="13">
        <v>57</v>
      </c>
      <c r="J17" s="23">
        <f t="shared" si="5"/>
        <v>221</v>
      </c>
      <c r="K17" s="13">
        <v>57</v>
      </c>
      <c r="L17" s="13">
        <v>56</v>
      </c>
      <c r="M17" s="13">
        <v>55</v>
      </c>
      <c r="N17" s="13">
        <v>54</v>
      </c>
      <c r="O17" s="13">
        <v>53</v>
      </c>
      <c r="P17" s="23">
        <f t="shared" si="6"/>
        <v>275</v>
      </c>
      <c r="Q17" s="13">
        <v>51</v>
      </c>
      <c r="R17" s="13">
        <v>50</v>
      </c>
      <c r="S17" s="13">
        <v>49</v>
      </c>
      <c r="T17" s="13">
        <v>49</v>
      </c>
      <c r="U17" s="13">
        <v>49</v>
      </c>
      <c r="V17" s="23">
        <f t="shared" si="7"/>
        <v>248</v>
      </c>
      <c r="W17" s="13">
        <v>60</v>
      </c>
      <c r="X17" s="13">
        <v>60</v>
      </c>
      <c r="Y17" s="13">
        <v>62</v>
      </c>
      <c r="Z17" s="13">
        <v>54</v>
      </c>
      <c r="AA17" s="13">
        <v>58</v>
      </c>
      <c r="AB17" s="23">
        <f t="shared" si="8"/>
        <v>294</v>
      </c>
      <c r="AC17" s="13">
        <v>481</v>
      </c>
      <c r="AD17" s="13">
        <v>471</v>
      </c>
      <c r="AE17" s="13">
        <v>342</v>
      </c>
      <c r="AF17" s="13">
        <v>285</v>
      </c>
      <c r="AG17" s="13">
        <v>245</v>
      </c>
      <c r="AH17" s="13">
        <v>215</v>
      </c>
      <c r="AI17" s="13">
        <v>278</v>
      </c>
      <c r="AJ17" s="13">
        <v>197</v>
      </c>
      <c r="AK17" s="23">
        <f t="shared" si="9"/>
        <v>2514</v>
      </c>
      <c r="AL17" s="13">
        <v>65</v>
      </c>
      <c r="AM17" s="13">
        <v>52</v>
      </c>
      <c r="AN17" s="13">
        <v>46</v>
      </c>
      <c r="AO17" s="13">
        <v>35</v>
      </c>
      <c r="AP17" s="13">
        <v>27</v>
      </c>
      <c r="AQ17" s="23">
        <f>SUM(AL17:AP17)</f>
        <v>225</v>
      </c>
      <c r="AR17" s="13">
        <v>1078</v>
      </c>
      <c r="AS17" s="13">
        <v>116</v>
      </c>
      <c r="AT17" s="13">
        <v>66</v>
      </c>
    </row>
    <row r="18" spans="1:46" ht="14.25" customHeight="1">
      <c r="A18" s="12" t="s">
        <v>45</v>
      </c>
      <c r="B18" s="9">
        <f>+E18+J18+P18+V18+AB18+AK18+AQ18</f>
        <v>4379.035665</v>
      </c>
      <c r="C18" s="13">
        <v>4.91187</v>
      </c>
      <c r="D18" s="13">
        <v>58.12379500000001</v>
      </c>
      <c r="E18" s="23">
        <f t="shared" si="4"/>
        <v>63.03566500000001</v>
      </c>
      <c r="F18" s="13">
        <v>50</v>
      </c>
      <c r="G18" s="13">
        <v>52</v>
      </c>
      <c r="H18" s="13">
        <v>53</v>
      </c>
      <c r="I18" s="13">
        <v>54</v>
      </c>
      <c r="J18" s="23">
        <f t="shared" si="5"/>
        <v>209</v>
      </c>
      <c r="K18" s="13">
        <v>54</v>
      </c>
      <c r="L18" s="13">
        <v>53</v>
      </c>
      <c r="M18" s="13">
        <v>52</v>
      </c>
      <c r="N18" s="13">
        <v>51</v>
      </c>
      <c r="O18" s="13">
        <v>50</v>
      </c>
      <c r="P18" s="23">
        <f t="shared" si="6"/>
        <v>260</v>
      </c>
      <c r="Q18" s="13">
        <v>48</v>
      </c>
      <c r="R18" s="13">
        <v>47</v>
      </c>
      <c r="S18" s="13">
        <v>46</v>
      </c>
      <c r="T18" s="13">
        <v>46</v>
      </c>
      <c r="U18" s="13">
        <v>47</v>
      </c>
      <c r="V18" s="23">
        <f t="shared" si="7"/>
        <v>234</v>
      </c>
      <c r="W18" s="13">
        <v>47</v>
      </c>
      <c r="X18" s="13">
        <v>47</v>
      </c>
      <c r="Y18" s="13">
        <v>48</v>
      </c>
      <c r="Z18" s="13">
        <v>51</v>
      </c>
      <c r="AA18" s="13">
        <v>55</v>
      </c>
      <c r="AB18" s="23">
        <f t="shared" si="8"/>
        <v>248</v>
      </c>
      <c r="AC18" s="13">
        <v>563</v>
      </c>
      <c r="AD18" s="13">
        <v>553</v>
      </c>
      <c r="AE18" s="13">
        <v>626</v>
      </c>
      <c r="AF18" s="13">
        <v>504</v>
      </c>
      <c r="AG18" s="13">
        <v>334</v>
      </c>
      <c r="AH18" s="13">
        <v>306</v>
      </c>
      <c r="AI18" s="13">
        <v>171</v>
      </c>
      <c r="AJ18" s="13">
        <v>94</v>
      </c>
      <c r="AK18" s="23">
        <f t="shared" si="9"/>
        <v>3151</v>
      </c>
      <c r="AL18" s="13">
        <v>62</v>
      </c>
      <c r="AM18" s="13">
        <v>50</v>
      </c>
      <c r="AN18" s="13">
        <v>44</v>
      </c>
      <c r="AO18" s="13">
        <v>33</v>
      </c>
      <c r="AP18" s="13">
        <v>25</v>
      </c>
      <c r="AQ18" s="23">
        <f>SUM(AL18:AP18)</f>
        <v>214</v>
      </c>
      <c r="AR18" s="13">
        <v>1032</v>
      </c>
      <c r="AS18" s="13">
        <v>111</v>
      </c>
      <c r="AT18" s="13">
        <v>63</v>
      </c>
    </row>
    <row r="19" spans="1:46" ht="14.25" customHeight="1">
      <c r="A19" s="10" t="s">
        <v>46</v>
      </c>
      <c r="B19" s="11">
        <f>SUM(B20:B22)</f>
        <v>4105.99334</v>
      </c>
      <c r="C19" s="11">
        <f aca="true" t="shared" si="10" ref="C19:AQ19">SUM(C20:C22)</f>
        <v>5.99946</v>
      </c>
      <c r="D19" s="11">
        <f t="shared" si="10"/>
        <v>67.99387999999999</v>
      </c>
      <c r="E19" s="11">
        <f t="shared" si="10"/>
        <v>73.99333999999999</v>
      </c>
      <c r="F19" s="11">
        <f t="shared" si="10"/>
        <v>69</v>
      </c>
      <c r="G19" s="11">
        <f t="shared" si="10"/>
        <v>65</v>
      </c>
      <c r="H19" s="11">
        <f t="shared" si="10"/>
        <v>63</v>
      </c>
      <c r="I19" s="11">
        <f t="shared" si="10"/>
        <v>61</v>
      </c>
      <c r="J19" s="11">
        <f t="shared" si="10"/>
        <v>258</v>
      </c>
      <c r="K19" s="11">
        <f t="shared" si="10"/>
        <v>60</v>
      </c>
      <c r="L19" s="11">
        <f t="shared" si="10"/>
        <v>60</v>
      </c>
      <c r="M19" s="11">
        <f t="shared" si="10"/>
        <v>60</v>
      </c>
      <c r="N19" s="11">
        <f t="shared" si="10"/>
        <v>61</v>
      </c>
      <c r="O19" s="11">
        <f t="shared" si="10"/>
        <v>61</v>
      </c>
      <c r="P19" s="11">
        <f t="shared" si="10"/>
        <v>302</v>
      </c>
      <c r="Q19" s="11">
        <f t="shared" si="10"/>
        <v>63</v>
      </c>
      <c r="R19" s="11">
        <f t="shared" si="10"/>
        <v>66</v>
      </c>
      <c r="S19" s="11">
        <f t="shared" si="10"/>
        <v>67</v>
      </c>
      <c r="T19" s="11">
        <f t="shared" si="10"/>
        <v>66</v>
      </c>
      <c r="U19" s="11">
        <f t="shared" si="10"/>
        <v>63</v>
      </c>
      <c r="V19" s="11">
        <f t="shared" si="10"/>
        <v>325</v>
      </c>
      <c r="W19" s="11">
        <f t="shared" si="10"/>
        <v>62</v>
      </c>
      <c r="X19" s="11">
        <f t="shared" si="10"/>
        <v>60</v>
      </c>
      <c r="Y19" s="11">
        <f t="shared" si="10"/>
        <v>60</v>
      </c>
      <c r="Z19" s="11">
        <f t="shared" si="10"/>
        <v>64</v>
      </c>
      <c r="AA19" s="11">
        <f t="shared" si="10"/>
        <v>71</v>
      </c>
      <c r="AB19" s="11">
        <f t="shared" si="10"/>
        <v>317</v>
      </c>
      <c r="AC19" s="11">
        <f t="shared" si="10"/>
        <v>429</v>
      </c>
      <c r="AD19" s="11">
        <f t="shared" si="10"/>
        <v>426</v>
      </c>
      <c r="AE19" s="11">
        <f t="shared" si="10"/>
        <v>385</v>
      </c>
      <c r="AF19" s="11">
        <f t="shared" si="10"/>
        <v>332</v>
      </c>
      <c r="AG19" s="11">
        <f t="shared" si="10"/>
        <v>245</v>
      </c>
      <c r="AH19" s="11">
        <f t="shared" si="10"/>
        <v>251</v>
      </c>
      <c r="AI19" s="11">
        <f t="shared" si="10"/>
        <v>203</v>
      </c>
      <c r="AJ19" s="11">
        <f t="shared" si="10"/>
        <v>183</v>
      </c>
      <c r="AK19" s="11">
        <f t="shared" si="10"/>
        <v>2454</v>
      </c>
      <c r="AL19" s="11">
        <f t="shared" si="10"/>
        <v>120</v>
      </c>
      <c r="AM19" s="11">
        <f t="shared" si="10"/>
        <v>107</v>
      </c>
      <c r="AN19" s="11">
        <f t="shared" si="10"/>
        <v>65</v>
      </c>
      <c r="AO19" s="11">
        <f t="shared" si="10"/>
        <v>44</v>
      </c>
      <c r="AP19" s="11">
        <f t="shared" si="10"/>
        <v>40</v>
      </c>
      <c r="AQ19" s="11">
        <f t="shared" si="10"/>
        <v>376</v>
      </c>
      <c r="AR19" s="11">
        <f>SUM(AR20:AR22)</f>
        <v>1058</v>
      </c>
      <c r="AS19" s="11">
        <f>SUM(AS20:AS22)</f>
        <v>131</v>
      </c>
      <c r="AT19" s="11">
        <f>SUM(AT20:AT22)</f>
        <v>75</v>
      </c>
    </row>
    <row r="20" spans="1:46" ht="14.25" customHeight="1">
      <c r="A20" s="12" t="s">
        <v>47</v>
      </c>
      <c r="B20" s="9">
        <f>+E20+J20+P20+V20+AB20+AK20+AQ20</f>
        <v>2058.676658</v>
      </c>
      <c r="C20" s="13">
        <v>2.892702</v>
      </c>
      <c r="D20" s="13">
        <v>32.783955999999996</v>
      </c>
      <c r="E20" s="23">
        <f t="shared" si="4"/>
        <v>35.676657999999996</v>
      </c>
      <c r="F20" s="13">
        <v>34</v>
      </c>
      <c r="G20" s="13">
        <v>33</v>
      </c>
      <c r="H20" s="13">
        <v>32</v>
      </c>
      <c r="I20" s="13">
        <v>31</v>
      </c>
      <c r="J20" s="23">
        <f t="shared" si="5"/>
        <v>130</v>
      </c>
      <c r="K20" s="13">
        <v>30</v>
      </c>
      <c r="L20" s="13">
        <v>30</v>
      </c>
      <c r="M20" s="13">
        <v>30</v>
      </c>
      <c r="N20" s="13">
        <v>31</v>
      </c>
      <c r="O20" s="13">
        <v>31</v>
      </c>
      <c r="P20" s="23">
        <f t="shared" si="6"/>
        <v>152</v>
      </c>
      <c r="Q20" s="13">
        <v>32</v>
      </c>
      <c r="R20" s="13">
        <v>33</v>
      </c>
      <c r="S20" s="13">
        <v>34</v>
      </c>
      <c r="T20" s="13">
        <v>33</v>
      </c>
      <c r="U20" s="13">
        <v>32</v>
      </c>
      <c r="V20" s="23">
        <f t="shared" si="7"/>
        <v>164</v>
      </c>
      <c r="W20" s="13">
        <v>31</v>
      </c>
      <c r="X20" s="13">
        <v>30</v>
      </c>
      <c r="Y20" s="13">
        <v>30</v>
      </c>
      <c r="Z20" s="13">
        <v>33</v>
      </c>
      <c r="AA20" s="13">
        <v>35</v>
      </c>
      <c r="AB20" s="23">
        <f t="shared" si="8"/>
        <v>159</v>
      </c>
      <c r="AC20" s="13">
        <v>215</v>
      </c>
      <c r="AD20" s="13">
        <v>214</v>
      </c>
      <c r="AE20" s="13">
        <v>193</v>
      </c>
      <c r="AF20" s="13">
        <v>167</v>
      </c>
      <c r="AG20" s="13">
        <v>123</v>
      </c>
      <c r="AH20" s="13">
        <v>126</v>
      </c>
      <c r="AI20" s="13">
        <v>102</v>
      </c>
      <c r="AJ20" s="13">
        <v>92</v>
      </c>
      <c r="AK20" s="23">
        <f t="shared" si="9"/>
        <v>1232</v>
      </c>
      <c r="AL20" s="13">
        <v>61</v>
      </c>
      <c r="AM20" s="13">
        <v>54</v>
      </c>
      <c r="AN20" s="13">
        <v>31</v>
      </c>
      <c r="AO20" s="13">
        <v>21</v>
      </c>
      <c r="AP20" s="13">
        <v>19</v>
      </c>
      <c r="AQ20" s="23">
        <f>SUM(AL20:AP20)</f>
        <v>186</v>
      </c>
      <c r="AR20" s="13">
        <v>531</v>
      </c>
      <c r="AS20" s="13">
        <v>66</v>
      </c>
      <c r="AT20" s="13">
        <v>38</v>
      </c>
    </row>
    <row r="21" spans="1:46" ht="14.25" customHeight="1">
      <c r="A21" s="12" t="s">
        <v>48</v>
      </c>
      <c r="B21" s="9">
        <f>+E21+J21+P21+V21+AB21+AK21+AQ21</f>
        <v>1307.517496</v>
      </c>
      <c r="C21" s="13">
        <v>1.906824</v>
      </c>
      <c r="D21" s="13">
        <v>21.610672</v>
      </c>
      <c r="E21" s="23">
        <f t="shared" si="4"/>
        <v>23.517496</v>
      </c>
      <c r="F21" s="13">
        <v>23</v>
      </c>
      <c r="G21" s="13">
        <v>20</v>
      </c>
      <c r="H21" s="13">
        <v>20</v>
      </c>
      <c r="I21" s="13">
        <v>19</v>
      </c>
      <c r="J21" s="23">
        <f t="shared" si="5"/>
        <v>82</v>
      </c>
      <c r="K21" s="13">
        <v>19</v>
      </c>
      <c r="L21" s="13">
        <v>19</v>
      </c>
      <c r="M21" s="13">
        <v>19</v>
      </c>
      <c r="N21" s="13">
        <v>19</v>
      </c>
      <c r="O21" s="13">
        <v>19</v>
      </c>
      <c r="P21" s="23">
        <f t="shared" si="6"/>
        <v>95</v>
      </c>
      <c r="Q21" s="13">
        <v>20</v>
      </c>
      <c r="R21" s="13">
        <v>21</v>
      </c>
      <c r="S21" s="13">
        <v>21</v>
      </c>
      <c r="T21" s="13">
        <v>21</v>
      </c>
      <c r="U21" s="13">
        <v>20</v>
      </c>
      <c r="V21" s="23">
        <f t="shared" si="7"/>
        <v>103</v>
      </c>
      <c r="W21" s="13">
        <v>20</v>
      </c>
      <c r="X21" s="13">
        <v>19</v>
      </c>
      <c r="Y21" s="13">
        <v>19</v>
      </c>
      <c r="Z21" s="13">
        <v>20</v>
      </c>
      <c r="AA21" s="13">
        <v>23</v>
      </c>
      <c r="AB21" s="23">
        <f t="shared" si="8"/>
        <v>101</v>
      </c>
      <c r="AC21" s="13">
        <v>137</v>
      </c>
      <c r="AD21" s="13">
        <v>136</v>
      </c>
      <c r="AE21" s="13">
        <v>123</v>
      </c>
      <c r="AF21" s="13">
        <v>106</v>
      </c>
      <c r="AG21" s="13">
        <v>78</v>
      </c>
      <c r="AH21" s="13">
        <v>80</v>
      </c>
      <c r="AI21" s="13">
        <v>65</v>
      </c>
      <c r="AJ21" s="13">
        <v>58</v>
      </c>
      <c r="AK21" s="23">
        <f t="shared" si="9"/>
        <v>783</v>
      </c>
      <c r="AL21" s="13">
        <v>38</v>
      </c>
      <c r="AM21" s="13">
        <v>34</v>
      </c>
      <c r="AN21" s="13">
        <v>21</v>
      </c>
      <c r="AO21" s="13">
        <v>14</v>
      </c>
      <c r="AP21" s="13">
        <v>13</v>
      </c>
      <c r="AQ21" s="23">
        <f>SUM(AL21:AP21)</f>
        <v>120</v>
      </c>
      <c r="AR21" s="13">
        <v>337</v>
      </c>
      <c r="AS21" s="13">
        <v>42</v>
      </c>
      <c r="AT21" s="13">
        <v>24</v>
      </c>
    </row>
    <row r="22" spans="1:46" ht="14.25" customHeight="1">
      <c r="A22" s="12" t="s">
        <v>49</v>
      </c>
      <c r="B22" s="9">
        <f>+E22+J22+P22+V22+AB22+AK22+AQ22</f>
        <v>739.799186</v>
      </c>
      <c r="C22" s="13">
        <v>1.1999339999999998</v>
      </c>
      <c r="D22" s="13">
        <v>13.599252</v>
      </c>
      <c r="E22" s="23">
        <f t="shared" si="4"/>
        <v>14.799185999999999</v>
      </c>
      <c r="F22" s="13">
        <v>12</v>
      </c>
      <c r="G22" s="13">
        <v>12</v>
      </c>
      <c r="H22" s="13">
        <v>11</v>
      </c>
      <c r="I22" s="13">
        <v>11</v>
      </c>
      <c r="J22" s="23">
        <f t="shared" si="5"/>
        <v>46</v>
      </c>
      <c r="K22" s="13">
        <v>11</v>
      </c>
      <c r="L22" s="13">
        <v>11</v>
      </c>
      <c r="M22" s="13">
        <v>11</v>
      </c>
      <c r="N22" s="13">
        <v>11</v>
      </c>
      <c r="O22" s="13">
        <v>11</v>
      </c>
      <c r="P22" s="23">
        <f t="shared" si="6"/>
        <v>55</v>
      </c>
      <c r="Q22" s="13">
        <v>11</v>
      </c>
      <c r="R22" s="13">
        <v>12</v>
      </c>
      <c r="S22" s="13">
        <v>12</v>
      </c>
      <c r="T22" s="13">
        <v>12</v>
      </c>
      <c r="U22" s="13">
        <v>11</v>
      </c>
      <c r="V22" s="23">
        <f t="shared" si="7"/>
        <v>58</v>
      </c>
      <c r="W22" s="13">
        <v>11</v>
      </c>
      <c r="X22" s="13">
        <v>11</v>
      </c>
      <c r="Y22" s="13">
        <v>11</v>
      </c>
      <c r="Z22" s="13">
        <v>11</v>
      </c>
      <c r="AA22" s="13">
        <v>13</v>
      </c>
      <c r="AB22" s="23">
        <f t="shared" si="8"/>
        <v>57</v>
      </c>
      <c r="AC22" s="13">
        <v>77</v>
      </c>
      <c r="AD22" s="13">
        <v>76</v>
      </c>
      <c r="AE22" s="13">
        <v>69</v>
      </c>
      <c r="AF22" s="13">
        <v>59</v>
      </c>
      <c r="AG22" s="13">
        <v>44</v>
      </c>
      <c r="AH22" s="13">
        <v>45</v>
      </c>
      <c r="AI22" s="13">
        <v>36</v>
      </c>
      <c r="AJ22" s="13">
        <v>33</v>
      </c>
      <c r="AK22" s="23">
        <f t="shared" si="9"/>
        <v>439</v>
      </c>
      <c r="AL22" s="13">
        <v>21</v>
      </c>
      <c r="AM22" s="13">
        <v>19</v>
      </c>
      <c r="AN22" s="13">
        <v>13</v>
      </c>
      <c r="AO22" s="13">
        <v>9</v>
      </c>
      <c r="AP22" s="13">
        <v>8</v>
      </c>
      <c r="AQ22" s="23">
        <f>SUM(AL22:AP22)</f>
        <v>70</v>
      </c>
      <c r="AR22" s="13">
        <v>190</v>
      </c>
      <c r="AS22" s="13">
        <v>23</v>
      </c>
      <c r="AT22" s="13">
        <v>13</v>
      </c>
    </row>
    <row r="23" spans="1:46" ht="14.25" customHeight="1">
      <c r="A23" s="10" t="s">
        <v>50</v>
      </c>
      <c r="B23" s="11">
        <f>SUM(B24:B29)</f>
        <v>8533</v>
      </c>
      <c r="C23" s="11">
        <f aca="true" t="shared" si="11" ref="C23:AQ23">SUM(C24:C29)</f>
        <v>10</v>
      </c>
      <c r="D23" s="11">
        <f t="shared" si="11"/>
        <v>125</v>
      </c>
      <c r="E23" s="11">
        <f t="shared" si="11"/>
        <v>135</v>
      </c>
      <c r="F23" s="11">
        <f t="shared" si="11"/>
        <v>136</v>
      </c>
      <c r="G23" s="11">
        <f t="shared" si="11"/>
        <v>136</v>
      </c>
      <c r="H23" s="11">
        <f t="shared" si="11"/>
        <v>135</v>
      </c>
      <c r="I23" s="11">
        <f t="shared" si="11"/>
        <v>135</v>
      </c>
      <c r="J23" s="11">
        <f t="shared" si="11"/>
        <v>542</v>
      </c>
      <c r="K23" s="11">
        <f t="shared" si="11"/>
        <v>134</v>
      </c>
      <c r="L23" s="11">
        <f t="shared" si="11"/>
        <v>133</v>
      </c>
      <c r="M23" s="11">
        <f t="shared" si="11"/>
        <v>133</v>
      </c>
      <c r="N23" s="11">
        <f t="shared" si="11"/>
        <v>132</v>
      </c>
      <c r="O23" s="11">
        <f t="shared" si="11"/>
        <v>132</v>
      </c>
      <c r="P23" s="11">
        <f t="shared" si="11"/>
        <v>664</v>
      </c>
      <c r="Q23" s="11">
        <f t="shared" si="11"/>
        <v>131</v>
      </c>
      <c r="R23" s="11">
        <f t="shared" si="11"/>
        <v>131</v>
      </c>
      <c r="S23" s="11">
        <f t="shared" si="11"/>
        <v>131</v>
      </c>
      <c r="T23" s="11">
        <f t="shared" si="11"/>
        <v>133</v>
      </c>
      <c r="U23" s="11">
        <f t="shared" si="11"/>
        <v>137</v>
      </c>
      <c r="V23" s="11">
        <f t="shared" si="11"/>
        <v>663</v>
      </c>
      <c r="W23" s="11">
        <f t="shared" si="11"/>
        <v>139</v>
      </c>
      <c r="X23" s="11">
        <f t="shared" si="11"/>
        <v>142</v>
      </c>
      <c r="Y23" s="11">
        <f t="shared" si="11"/>
        <v>145</v>
      </c>
      <c r="Z23" s="11">
        <f t="shared" si="11"/>
        <v>147</v>
      </c>
      <c r="AA23" s="11">
        <f t="shared" si="11"/>
        <v>148</v>
      </c>
      <c r="AB23" s="11">
        <f t="shared" si="11"/>
        <v>721</v>
      </c>
      <c r="AC23" s="11">
        <f t="shared" si="11"/>
        <v>777</v>
      </c>
      <c r="AD23" s="11">
        <f t="shared" si="11"/>
        <v>827</v>
      </c>
      <c r="AE23" s="11">
        <f t="shared" si="11"/>
        <v>802</v>
      </c>
      <c r="AF23" s="11">
        <f t="shared" si="11"/>
        <v>691</v>
      </c>
      <c r="AG23" s="11">
        <f t="shared" si="11"/>
        <v>558</v>
      </c>
      <c r="AH23" s="11">
        <f t="shared" si="11"/>
        <v>494</v>
      </c>
      <c r="AI23" s="11">
        <f t="shared" si="11"/>
        <v>442</v>
      </c>
      <c r="AJ23" s="11">
        <f t="shared" si="11"/>
        <v>345</v>
      </c>
      <c r="AK23" s="11">
        <f t="shared" si="11"/>
        <v>4936</v>
      </c>
      <c r="AL23" s="11">
        <f t="shared" si="11"/>
        <v>268</v>
      </c>
      <c r="AM23" s="11">
        <f t="shared" si="11"/>
        <v>240</v>
      </c>
      <c r="AN23" s="11">
        <f t="shared" si="11"/>
        <v>167</v>
      </c>
      <c r="AO23" s="11">
        <f t="shared" si="11"/>
        <v>113</v>
      </c>
      <c r="AP23" s="11">
        <f t="shared" si="11"/>
        <v>84</v>
      </c>
      <c r="AQ23" s="11">
        <f t="shared" si="11"/>
        <v>872</v>
      </c>
      <c r="AR23" s="15">
        <f>SUM(AR24:AR29)</f>
        <v>2135</v>
      </c>
      <c r="AS23" s="15">
        <f>SUM(AS24:AS29)</f>
        <v>238</v>
      </c>
      <c r="AT23" s="15">
        <f>SUM(AT24:AT29)</f>
        <v>135</v>
      </c>
    </row>
    <row r="24" spans="1:46" ht="14.25" customHeight="1">
      <c r="A24" s="14" t="s">
        <v>51</v>
      </c>
      <c r="B24" s="9">
        <f aca="true" t="shared" si="12" ref="B24:B29">+E24+J24+P24+V24+AB24+AK24+AQ24</f>
        <v>4870</v>
      </c>
      <c r="C24" s="13">
        <v>6</v>
      </c>
      <c r="D24" s="13">
        <v>71</v>
      </c>
      <c r="E24" s="23">
        <f t="shared" si="4"/>
        <v>77</v>
      </c>
      <c r="F24" s="13">
        <v>78</v>
      </c>
      <c r="G24" s="13">
        <v>78</v>
      </c>
      <c r="H24" s="13">
        <v>78</v>
      </c>
      <c r="I24" s="13">
        <v>78</v>
      </c>
      <c r="J24" s="23">
        <f t="shared" si="5"/>
        <v>312</v>
      </c>
      <c r="K24" s="13">
        <v>77</v>
      </c>
      <c r="L24" s="13">
        <v>76</v>
      </c>
      <c r="M24" s="13">
        <v>76</v>
      </c>
      <c r="N24" s="13">
        <v>75</v>
      </c>
      <c r="O24" s="13">
        <v>75</v>
      </c>
      <c r="P24" s="23">
        <f t="shared" si="6"/>
        <v>379</v>
      </c>
      <c r="Q24" s="13">
        <v>74</v>
      </c>
      <c r="R24" s="13">
        <v>74</v>
      </c>
      <c r="S24" s="13">
        <v>74</v>
      </c>
      <c r="T24" s="13">
        <v>76</v>
      </c>
      <c r="U24" s="13">
        <v>78</v>
      </c>
      <c r="V24" s="23">
        <f t="shared" si="7"/>
        <v>376</v>
      </c>
      <c r="W24" s="13">
        <v>79</v>
      </c>
      <c r="X24" s="13">
        <v>80</v>
      </c>
      <c r="Y24" s="13">
        <v>83</v>
      </c>
      <c r="Z24" s="13">
        <v>85</v>
      </c>
      <c r="AA24" s="13">
        <v>85</v>
      </c>
      <c r="AB24" s="23">
        <f t="shared" si="8"/>
        <v>412</v>
      </c>
      <c r="AC24" s="13">
        <v>445</v>
      </c>
      <c r="AD24" s="13">
        <v>474</v>
      </c>
      <c r="AE24" s="13">
        <v>459</v>
      </c>
      <c r="AF24" s="13">
        <v>395</v>
      </c>
      <c r="AG24" s="13">
        <v>317</v>
      </c>
      <c r="AH24" s="13">
        <v>283</v>
      </c>
      <c r="AI24" s="13">
        <v>253</v>
      </c>
      <c r="AJ24" s="13">
        <v>197</v>
      </c>
      <c r="AK24" s="23">
        <f t="shared" si="9"/>
        <v>2823</v>
      </c>
      <c r="AL24" s="13">
        <v>153</v>
      </c>
      <c r="AM24" s="13">
        <v>137</v>
      </c>
      <c r="AN24" s="13">
        <v>92</v>
      </c>
      <c r="AO24" s="13">
        <v>62</v>
      </c>
      <c r="AP24" s="13">
        <v>47</v>
      </c>
      <c r="AQ24" s="23">
        <f aca="true" t="shared" si="13" ref="AQ24:AQ29">SUM(AL24:AP24)</f>
        <v>491</v>
      </c>
      <c r="AR24" s="13">
        <v>1221</v>
      </c>
      <c r="AS24" s="13">
        <v>137</v>
      </c>
      <c r="AT24" s="13">
        <v>78</v>
      </c>
    </row>
    <row r="25" spans="1:46" ht="14.25" customHeight="1">
      <c r="A25" s="14" t="s">
        <v>52</v>
      </c>
      <c r="B25" s="9">
        <f t="shared" si="12"/>
        <v>644</v>
      </c>
      <c r="C25" s="13">
        <v>1</v>
      </c>
      <c r="D25" s="13">
        <v>9</v>
      </c>
      <c r="E25" s="23">
        <f t="shared" si="4"/>
        <v>10</v>
      </c>
      <c r="F25" s="13">
        <v>10</v>
      </c>
      <c r="G25" s="13">
        <v>10</v>
      </c>
      <c r="H25" s="13">
        <v>10</v>
      </c>
      <c r="I25" s="13">
        <v>10</v>
      </c>
      <c r="J25" s="23">
        <f t="shared" si="5"/>
        <v>40</v>
      </c>
      <c r="K25" s="13">
        <v>10</v>
      </c>
      <c r="L25" s="13">
        <v>10</v>
      </c>
      <c r="M25" s="13">
        <v>10</v>
      </c>
      <c r="N25" s="13">
        <v>10</v>
      </c>
      <c r="O25" s="13">
        <v>10</v>
      </c>
      <c r="P25" s="23">
        <f t="shared" si="6"/>
        <v>50</v>
      </c>
      <c r="Q25" s="13">
        <v>10</v>
      </c>
      <c r="R25" s="13">
        <v>10</v>
      </c>
      <c r="S25" s="13">
        <v>10</v>
      </c>
      <c r="T25" s="13">
        <v>10</v>
      </c>
      <c r="U25" s="13">
        <v>11</v>
      </c>
      <c r="V25" s="23">
        <f t="shared" si="7"/>
        <v>51</v>
      </c>
      <c r="W25" s="13">
        <v>11</v>
      </c>
      <c r="X25" s="13">
        <v>11</v>
      </c>
      <c r="Y25" s="13">
        <v>11</v>
      </c>
      <c r="Z25" s="13">
        <v>11</v>
      </c>
      <c r="AA25" s="13">
        <v>11</v>
      </c>
      <c r="AB25" s="23">
        <f t="shared" si="8"/>
        <v>55</v>
      </c>
      <c r="AC25" s="13">
        <v>58</v>
      </c>
      <c r="AD25" s="13">
        <v>62</v>
      </c>
      <c r="AE25" s="13">
        <v>60</v>
      </c>
      <c r="AF25" s="13">
        <v>52</v>
      </c>
      <c r="AG25" s="13">
        <v>42</v>
      </c>
      <c r="AH25" s="13">
        <v>37</v>
      </c>
      <c r="AI25" s="13">
        <v>33</v>
      </c>
      <c r="AJ25" s="13">
        <v>26</v>
      </c>
      <c r="AK25" s="23">
        <f t="shared" si="9"/>
        <v>370</v>
      </c>
      <c r="AL25" s="13">
        <v>20</v>
      </c>
      <c r="AM25" s="13">
        <v>18</v>
      </c>
      <c r="AN25" s="13">
        <v>14</v>
      </c>
      <c r="AO25" s="13">
        <v>9</v>
      </c>
      <c r="AP25" s="13">
        <v>7</v>
      </c>
      <c r="AQ25" s="23">
        <f t="shared" si="13"/>
        <v>68</v>
      </c>
      <c r="AR25" s="13">
        <v>160</v>
      </c>
      <c r="AS25" s="13">
        <v>18</v>
      </c>
      <c r="AT25" s="13">
        <v>10</v>
      </c>
    </row>
    <row r="26" spans="1:46" ht="14.25" customHeight="1">
      <c r="A26" s="14" t="s">
        <v>53</v>
      </c>
      <c r="B26" s="9">
        <f t="shared" si="12"/>
        <v>655</v>
      </c>
      <c r="C26" s="13">
        <v>1</v>
      </c>
      <c r="D26" s="13">
        <v>10</v>
      </c>
      <c r="E26" s="23">
        <f t="shared" si="4"/>
        <v>11</v>
      </c>
      <c r="F26" s="13">
        <v>10</v>
      </c>
      <c r="G26" s="13">
        <v>10</v>
      </c>
      <c r="H26" s="13">
        <v>10</v>
      </c>
      <c r="I26" s="13">
        <v>10</v>
      </c>
      <c r="J26" s="23">
        <f t="shared" si="5"/>
        <v>40</v>
      </c>
      <c r="K26" s="13">
        <v>10</v>
      </c>
      <c r="L26" s="13">
        <v>10</v>
      </c>
      <c r="M26" s="13">
        <v>10</v>
      </c>
      <c r="N26" s="13">
        <v>10</v>
      </c>
      <c r="O26" s="13">
        <v>10</v>
      </c>
      <c r="P26" s="23">
        <f t="shared" si="6"/>
        <v>50</v>
      </c>
      <c r="Q26" s="13">
        <v>10</v>
      </c>
      <c r="R26" s="13">
        <v>10</v>
      </c>
      <c r="S26" s="13">
        <v>10</v>
      </c>
      <c r="T26" s="13">
        <v>10</v>
      </c>
      <c r="U26" s="13">
        <v>11</v>
      </c>
      <c r="V26" s="23">
        <f t="shared" si="7"/>
        <v>51</v>
      </c>
      <c r="W26" s="13">
        <v>11</v>
      </c>
      <c r="X26" s="13">
        <v>11</v>
      </c>
      <c r="Y26" s="13">
        <v>11</v>
      </c>
      <c r="Z26" s="13">
        <v>11</v>
      </c>
      <c r="AA26" s="13">
        <v>11</v>
      </c>
      <c r="AB26" s="23">
        <f t="shared" si="8"/>
        <v>55</v>
      </c>
      <c r="AC26" s="13">
        <v>60</v>
      </c>
      <c r="AD26" s="13">
        <v>63</v>
      </c>
      <c r="AE26" s="13">
        <v>61</v>
      </c>
      <c r="AF26" s="13">
        <v>53</v>
      </c>
      <c r="AG26" s="13">
        <v>43</v>
      </c>
      <c r="AH26" s="13">
        <v>38</v>
      </c>
      <c r="AI26" s="13">
        <v>34</v>
      </c>
      <c r="AJ26" s="13">
        <v>26</v>
      </c>
      <c r="AK26" s="23">
        <f t="shared" si="9"/>
        <v>378</v>
      </c>
      <c r="AL26" s="13">
        <v>21</v>
      </c>
      <c r="AM26" s="13">
        <v>18</v>
      </c>
      <c r="AN26" s="13">
        <v>14</v>
      </c>
      <c r="AO26" s="13">
        <v>10</v>
      </c>
      <c r="AP26" s="13">
        <v>7</v>
      </c>
      <c r="AQ26" s="23">
        <f t="shared" si="13"/>
        <v>70</v>
      </c>
      <c r="AR26" s="13">
        <v>164</v>
      </c>
      <c r="AS26" s="13">
        <v>18</v>
      </c>
      <c r="AT26" s="13">
        <v>10</v>
      </c>
    </row>
    <row r="27" spans="1:46" ht="14.25" customHeight="1">
      <c r="A27" s="14" t="s">
        <v>54</v>
      </c>
      <c r="B27" s="9">
        <f t="shared" si="12"/>
        <v>1419</v>
      </c>
      <c r="C27" s="13">
        <v>1</v>
      </c>
      <c r="D27" s="13">
        <v>21</v>
      </c>
      <c r="E27" s="23">
        <f t="shared" si="4"/>
        <v>22</v>
      </c>
      <c r="F27" s="13">
        <v>23</v>
      </c>
      <c r="G27" s="13">
        <v>23</v>
      </c>
      <c r="H27" s="13">
        <v>22</v>
      </c>
      <c r="I27" s="13">
        <v>22</v>
      </c>
      <c r="J27" s="23">
        <f t="shared" si="5"/>
        <v>90</v>
      </c>
      <c r="K27" s="13">
        <v>22</v>
      </c>
      <c r="L27" s="13">
        <v>22</v>
      </c>
      <c r="M27" s="13">
        <v>22</v>
      </c>
      <c r="N27" s="13">
        <v>22</v>
      </c>
      <c r="O27" s="13">
        <v>22</v>
      </c>
      <c r="P27" s="23">
        <f t="shared" si="6"/>
        <v>110</v>
      </c>
      <c r="Q27" s="13">
        <v>22</v>
      </c>
      <c r="R27" s="13">
        <v>22</v>
      </c>
      <c r="S27" s="13">
        <v>22</v>
      </c>
      <c r="T27" s="13">
        <v>22</v>
      </c>
      <c r="U27" s="13">
        <v>22</v>
      </c>
      <c r="V27" s="23">
        <f t="shared" si="7"/>
        <v>110</v>
      </c>
      <c r="W27" s="13">
        <v>23</v>
      </c>
      <c r="X27" s="13">
        <v>24</v>
      </c>
      <c r="Y27" s="13">
        <v>24</v>
      </c>
      <c r="Z27" s="13">
        <v>24</v>
      </c>
      <c r="AA27" s="13">
        <v>25</v>
      </c>
      <c r="AB27" s="23">
        <f t="shared" si="8"/>
        <v>120</v>
      </c>
      <c r="AC27" s="13">
        <v>129</v>
      </c>
      <c r="AD27" s="13">
        <v>137</v>
      </c>
      <c r="AE27" s="13">
        <v>133</v>
      </c>
      <c r="AF27" s="13">
        <v>115</v>
      </c>
      <c r="AG27" s="13">
        <v>93</v>
      </c>
      <c r="AH27" s="13">
        <v>82</v>
      </c>
      <c r="AI27" s="13">
        <v>73</v>
      </c>
      <c r="AJ27" s="13">
        <v>57</v>
      </c>
      <c r="AK27" s="23">
        <f t="shared" si="9"/>
        <v>819</v>
      </c>
      <c r="AL27" s="13">
        <v>44</v>
      </c>
      <c r="AM27" s="13">
        <v>40</v>
      </c>
      <c r="AN27" s="13">
        <v>29</v>
      </c>
      <c r="AO27" s="13">
        <v>20</v>
      </c>
      <c r="AP27" s="13">
        <v>15</v>
      </c>
      <c r="AQ27" s="23">
        <f t="shared" si="13"/>
        <v>148</v>
      </c>
      <c r="AR27" s="13">
        <v>354</v>
      </c>
      <c r="AS27" s="13">
        <v>39</v>
      </c>
      <c r="AT27" s="13">
        <v>22</v>
      </c>
    </row>
    <row r="28" spans="1:46" ht="14.25" customHeight="1">
      <c r="A28" s="14" t="s">
        <v>55</v>
      </c>
      <c r="B28" s="9">
        <f t="shared" si="12"/>
        <v>816</v>
      </c>
      <c r="C28" s="13">
        <v>1</v>
      </c>
      <c r="D28" s="13">
        <v>12</v>
      </c>
      <c r="E28" s="23">
        <f t="shared" si="4"/>
        <v>13</v>
      </c>
      <c r="F28" s="13">
        <v>13</v>
      </c>
      <c r="G28" s="13">
        <v>13</v>
      </c>
      <c r="H28" s="13">
        <v>13</v>
      </c>
      <c r="I28" s="13">
        <v>13</v>
      </c>
      <c r="J28" s="23">
        <f t="shared" si="5"/>
        <v>52</v>
      </c>
      <c r="K28" s="13">
        <v>13</v>
      </c>
      <c r="L28" s="13">
        <v>13</v>
      </c>
      <c r="M28" s="13">
        <v>13</v>
      </c>
      <c r="N28" s="13">
        <v>13</v>
      </c>
      <c r="O28" s="13">
        <v>13</v>
      </c>
      <c r="P28" s="23">
        <f t="shared" si="6"/>
        <v>65</v>
      </c>
      <c r="Q28" s="13">
        <v>13</v>
      </c>
      <c r="R28" s="13">
        <v>13</v>
      </c>
      <c r="S28" s="13">
        <v>13</v>
      </c>
      <c r="T28" s="13">
        <v>13</v>
      </c>
      <c r="U28" s="13">
        <v>13</v>
      </c>
      <c r="V28" s="23">
        <f t="shared" si="7"/>
        <v>65</v>
      </c>
      <c r="W28" s="13">
        <v>13</v>
      </c>
      <c r="X28" s="13">
        <v>14</v>
      </c>
      <c r="Y28" s="13">
        <v>14</v>
      </c>
      <c r="Z28" s="13">
        <v>14</v>
      </c>
      <c r="AA28" s="13">
        <v>14</v>
      </c>
      <c r="AB28" s="23">
        <f t="shared" si="8"/>
        <v>69</v>
      </c>
      <c r="AC28" s="13">
        <v>74</v>
      </c>
      <c r="AD28" s="13">
        <v>79</v>
      </c>
      <c r="AE28" s="13">
        <v>77</v>
      </c>
      <c r="AF28" s="13">
        <v>66</v>
      </c>
      <c r="AG28" s="13">
        <v>53</v>
      </c>
      <c r="AH28" s="13">
        <v>47</v>
      </c>
      <c r="AI28" s="13">
        <v>42</v>
      </c>
      <c r="AJ28" s="13">
        <v>33</v>
      </c>
      <c r="AK28" s="23">
        <f t="shared" si="9"/>
        <v>471</v>
      </c>
      <c r="AL28" s="13">
        <v>26</v>
      </c>
      <c r="AM28" s="13">
        <v>23</v>
      </c>
      <c r="AN28" s="13">
        <v>15</v>
      </c>
      <c r="AO28" s="13">
        <v>10</v>
      </c>
      <c r="AP28" s="13">
        <v>7</v>
      </c>
      <c r="AQ28" s="23">
        <f t="shared" si="13"/>
        <v>81</v>
      </c>
      <c r="AR28" s="13">
        <v>205</v>
      </c>
      <c r="AS28" s="13">
        <v>23</v>
      </c>
      <c r="AT28" s="13">
        <v>13</v>
      </c>
    </row>
    <row r="29" spans="1:46" ht="14.25" customHeight="1">
      <c r="A29" s="14" t="s">
        <v>56</v>
      </c>
      <c r="B29" s="9">
        <f t="shared" si="12"/>
        <v>129</v>
      </c>
      <c r="C29" s="13">
        <v>0</v>
      </c>
      <c r="D29" s="13">
        <v>2</v>
      </c>
      <c r="E29" s="23">
        <f t="shared" si="4"/>
        <v>2</v>
      </c>
      <c r="F29" s="13">
        <v>2</v>
      </c>
      <c r="G29" s="13">
        <v>2</v>
      </c>
      <c r="H29" s="13">
        <v>2</v>
      </c>
      <c r="I29" s="13">
        <v>2</v>
      </c>
      <c r="J29" s="23">
        <f t="shared" si="5"/>
        <v>8</v>
      </c>
      <c r="K29" s="13">
        <v>2</v>
      </c>
      <c r="L29" s="13">
        <v>2</v>
      </c>
      <c r="M29" s="13">
        <v>2</v>
      </c>
      <c r="N29" s="13">
        <v>2</v>
      </c>
      <c r="O29" s="13">
        <v>2</v>
      </c>
      <c r="P29" s="23">
        <f t="shared" si="6"/>
        <v>10</v>
      </c>
      <c r="Q29" s="13">
        <v>2</v>
      </c>
      <c r="R29" s="13">
        <v>2</v>
      </c>
      <c r="S29" s="13">
        <v>2</v>
      </c>
      <c r="T29" s="13">
        <v>2</v>
      </c>
      <c r="U29" s="13">
        <v>2</v>
      </c>
      <c r="V29" s="23">
        <f t="shared" si="7"/>
        <v>10</v>
      </c>
      <c r="W29" s="13">
        <v>2</v>
      </c>
      <c r="X29" s="13">
        <v>2</v>
      </c>
      <c r="Y29" s="13">
        <v>2</v>
      </c>
      <c r="Z29" s="13">
        <v>2</v>
      </c>
      <c r="AA29" s="13">
        <v>2</v>
      </c>
      <c r="AB29" s="23">
        <f t="shared" si="8"/>
        <v>10</v>
      </c>
      <c r="AC29" s="13">
        <v>11</v>
      </c>
      <c r="AD29" s="13">
        <v>12</v>
      </c>
      <c r="AE29" s="13">
        <v>12</v>
      </c>
      <c r="AF29" s="13">
        <v>10</v>
      </c>
      <c r="AG29" s="13">
        <v>10</v>
      </c>
      <c r="AH29" s="13">
        <v>7</v>
      </c>
      <c r="AI29" s="13">
        <v>7</v>
      </c>
      <c r="AJ29" s="13">
        <v>6</v>
      </c>
      <c r="AK29" s="23">
        <f t="shared" si="9"/>
        <v>75</v>
      </c>
      <c r="AL29" s="13">
        <v>4</v>
      </c>
      <c r="AM29" s="13">
        <v>4</v>
      </c>
      <c r="AN29" s="13">
        <v>3</v>
      </c>
      <c r="AO29" s="13">
        <v>2</v>
      </c>
      <c r="AP29" s="13">
        <v>1</v>
      </c>
      <c r="AQ29" s="23">
        <f t="shared" si="13"/>
        <v>14</v>
      </c>
      <c r="AR29" s="13">
        <v>31</v>
      </c>
      <c r="AS29" s="13">
        <v>3</v>
      </c>
      <c r="AT29" s="13">
        <v>2</v>
      </c>
    </row>
    <row r="30" spans="1:46" ht="14.25" customHeight="1">
      <c r="A30" s="10" t="s">
        <v>57</v>
      </c>
      <c r="B30" s="11">
        <f>+B31</f>
        <v>8886</v>
      </c>
      <c r="C30" s="11">
        <f aca="true" t="shared" si="14" ref="C30:AQ30">+C31</f>
        <v>14</v>
      </c>
      <c r="D30" s="11">
        <f t="shared" si="14"/>
        <v>169</v>
      </c>
      <c r="E30" s="11">
        <f t="shared" si="14"/>
        <v>183</v>
      </c>
      <c r="F30" s="11">
        <f t="shared" si="14"/>
        <v>173</v>
      </c>
      <c r="G30" s="11">
        <f t="shared" si="14"/>
        <v>165</v>
      </c>
      <c r="H30" s="11">
        <f t="shared" si="14"/>
        <v>159</v>
      </c>
      <c r="I30" s="11">
        <f t="shared" si="14"/>
        <v>153</v>
      </c>
      <c r="J30" s="11">
        <f t="shared" si="14"/>
        <v>650</v>
      </c>
      <c r="K30" s="11">
        <f t="shared" si="14"/>
        <v>150</v>
      </c>
      <c r="L30" s="11">
        <f t="shared" si="14"/>
        <v>148</v>
      </c>
      <c r="M30" s="11">
        <f t="shared" si="14"/>
        <v>147</v>
      </c>
      <c r="N30" s="11">
        <f t="shared" si="14"/>
        <v>146</v>
      </c>
      <c r="O30" s="11">
        <f t="shared" si="14"/>
        <v>147</v>
      </c>
      <c r="P30" s="11">
        <f t="shared" si="14"/>
        <v>738</v>
      </c>
      <c r="Q30" s="11">
        <f t="shared" si="14"/>
        <v>147</v>
      </c>
      <c r="R30" s="11">
        <f t="shared" si="14"/>
        <v>149</v>
      </c>
      <c r="S30" s="11">
        <f t="shared" si="14"/>
        <v>151</v>
      </c>
      <c r="T30" s="11">
        <f t="shared" si="14"/>
        <v>150</v>
      </c>
      <c r="U30" s="11">
        <f t="shared" si="14"/>
        <v>149</v>
      </c>
      <c r="V30" s="11">
        <f t="shared" si="14"/>
        <v>746</v>
      </c>
      <c r="W30" s="11">
        <f t="shared" si="14"/>
        <v>148</v>
      </c>
      <c r="X30" s="11">
        <f t="shared" si="14"/>
        <v>146</v>
      </c>
      <c r="Y30" s="11">
        <f t="shared" si="14"/>
        <v>148</v>
      </c>
      <c r="Z30" s="11">
        <f t="shared" si="14"/>
        <v>153</v>
      </c>
      <c r="AA30" s="11">
        <f t="shared" si="14"/>
        <v>160</v>
      </c>
      <c r="AB30" s="11">
        <f t="shared" si="14"/>
        <v>755</v>
      </c>
      <c r="AC30" s="11">
        <f t="shared" si="14"/>
        <v>883</v>
      </c>
      <c r="AD30" s="11">
        <f t="shared" si="14"/>
        <v>897</v>
      </c>
      <c r="AE30" s="11">
        <f t="shared" si="14"/>
        <v>896</v>
      </c>
      <c r="AF30" s="11">
        <f t="shared" si="14"/>
        <v>789</v>
      </c>
      <c r="AG30" s="11">
        <f t="shared" si="14"/>
        <v>620</v>
      </c>
      <c r="AH30" s="11">
        <f t="shared" si="14"/>
        <v>504</v>
      </c>
      <c r="AI30" s="11">
        <f t="shared" si="14"/>
        <v>384</v>
      </c>
      <c r="AJ30" s="11">
        <f t="shared" si="14"/>
        <v>269</v>
      </c>
      <c r="AK30" s="11">
        <f t="shared" si="14"/>
        <v>5242</v>
      </c>
      <c r="AL30" s="11">
        <f t="shared" si="14"/>
        <v>208</v>
      </c>
      <c r="AM30" s="11">
        <f t="shared" si="14"/>
        <v>140</v>
      </c>
      <c r="AN30" s="11">
        <f t="shared" si="14"/>
        <v>105</v>
      </c>
      <c r="AO30" s="11">
        <f t="shared" si="14"/>
        <v>70</v>
      </c>
      <c r="AP30" s="11">
        <f t="shared" si="14"/>
        <v>49</v>
      </c>
      <c r="AQ30" s="11">
        <f t="shared" si="14"/>
        <v>572</v>
      </c>
      <c r="AR30" s="15">
        <f>+AR31</f>
        <v>2416</v>
      </c>
      <c r="AS30" s="15">
        <f>+AS31</f>
        <v>322</v>
      </c>
      <c r="AT30" s="15">
        <f>+AT31</f>
        <v>183</v>
      </c>
    </row>
    <row r="31" spans="1:46" ht="14.25" customHeight="1">
      <c r="A31" s="12" t="s">
        <v>58</v>
      </c>
      <c r="B31" s="9">
        <f>+E31+J31+P31+V31+AB31+AK31+AQ31</f>
        <v>8886</v>
      </c>
      <c r="C31" s="13">
        <v>14</v>
      </c>
      <c r="D31" s="13">
        <v>169</v>
      </c>
      <c r="E31" s="23">
        <f t="shared" si="4"/>
        <v>183</v>
      </c>
      <c r="F31" s="13">
        <v>173</v>
      </c>
      <c r="G31" s="13">
        <v>165</v>
      </c>
      <c r="H31" s="13">
        <v>159</v>
      </c>
      <c r="I31" s="13">
        <v>153</v>
      </c>
      <c r="J31" s="23">
        <f t="shared" si="5"/>
        <v>650</v>
      </c>
      <c r="K31" s="13">
        <v>150</v>
      </c>
      <c r="L31" s="13">
        <v>148</v>
      </c>
      <c r="M31" s="13">
        <v>147</v>
      </c>
      <c r="N31" s="13">
        <v>146</v>
      </c>
      <c r="O31" s="13">
        <v>147</v>
      </c>
      <c r="P31" s="23">
        <f t="shared" si="6"/>
        <v>738</v>
      </c>
      <c r="Q31" s="13">
        <v>147</v>
      </c>
      <c r="R31" s="13">
        <v>149</v>
      </c>
      <c r="S31" s="13">
        <v>151</v>
      </c>
      <c r="T31" s="13">
        <v>150</v>
      </c>
      <c r="U31" s="13">
        <v>149</v>
      </c>
      <c r="V31" s="23">
        <f t="shared" si="7"/>
        <v>746</v>
      </c>
      <c r="W31" s="13">
        <v>148</v>
      </c>
      <c r="X31" s="13">
        <v>146</v>
      </c>
      <c r="Y31" s="13">
        <v>148</v>
      </c>
      <c r="Z31" s="13">
        <v>153</v>
      </c>
      <c r="AA31" s="13">
        <v>160</v>
      </c>
      <c r="AB31" s="23">
        <f t="shared" si="8"/>
        <v>755</v>
      </c>
      <c r="AC31" s="13">
        <v>883</v>
      </c>
      <c r="AD31" s="13">
        <v>897</v>
      </c>
      <c r="AE31" s="13">
        <v>896</v>
      </c>
      <c r="AF31" s="13">
        <v>789</v>
      </c>
      <c r="AG31" s="13">
        <v>620</v>
      </c>
      <c r="AH31" s="13">
        <v>504</v>
      </c>
      <c r="AI31" s="13">
        <v>384</v>
      </c>
      <c r="AJ31" s="13">
        <v>269</v>
      </c>
      <c r="AK31" s="23">
        <f t="shared" si="9"/>
        <v>5242</v>
      </c>
      <c r="AL31" s="13">
        <v>208</v>
      </c>
      <c r="AM31" s="13">
        <v>140</v>
      </c>
      <c r="AN31" s="13">
        <v>105</v>
      </c>
      <c r="AO31" s="13">
        <v>70</v>
      </c>
      <c r="AP31" s="13">
        <v>49</v>
      </c>
      <c r="AQ31" s="23">
        <f>SUM(AL31:AP31)</f>
        <v>572</v>
      </c>
      <c r="AR31" s="13">
        <v>2416</v>
      </c>
      <c r="AS31" s="13">
        <v>322</v>
      </c>
      <c r="AT31" s="13">
        <v>183</v>
      </c>
    </row>
    <row r="32" spans="1:46" ht="14.25" customHeight="1">
      <c r="A32" s="10" t="s">
        <v>59</v>
      </c>
      <c r="B32" s="11">
        <f>SUM(B33:B36)</f>
        <v>6888.00000208</v>
      </c>
      <c r="C32" s="11">
        <f aca="true" t="shared" si="15" ref="C32:AQ32">SUM(C33:C36)</f>
        <v>8.00000016</v>
      </c>
      <c r="D32" s="11">
        <f t="shared" si="15"/>
        <v>96.00000192</v>
      </c>
      <c r="E32" s="11">
        <f t="shared" si="15"/>
        <v>104.00000208000002</v>
      </c>
      <c r="F32" s="11">
        <f t="shared" si="15"/>
        <v>108</v>
      </c>
      <c r="G32" s="11">
        <f t="shared" si="15"/>
        <v>111</v>
      </c>
      <c r="H32" s="11">
        <f t="shared" si="15"/>
        <v>114</v>
      </c>
      <c r="I32" s="11">
        <f t="shared" si="15"/>
        <v>115</v>
      </c>
      <c r="J32" s="11">
        <f t="shared" si="15"/>
        <v>448</v>
      </c>
      <c r="K32" s="11">
        <f t="shared" si="15"/>
        <v>118</v>
      </c>
      <c r="L32" s="11">
        <f t="shared" si="15"/>
        <v>120</v>
      </c>
      <c r="M32" s="11">
        <f t="shared" si="15"/>
        <v>121</v>
      </c>
      <c r="N32" s="11">
        <f t="shared" si="15"/>
        <v>122</v>
      </c>
      <c r="O32" s="11">
        <f t="shared" si="15"/>
        <v>123</v>
      </c>
      <c r="P32" s="11">
        <f t="shared" si="15"/>
        <v>604</v>
      </c>
      <c r="Q32" s="11">
        <f t="shared" si="15"/>
        <v>123</v>
      </c>
      <c r="R32" s="11">
        <f t="shared" si="15"/>
        <v>124</v>
      </c>
      <c r="S32" s="11">
        <f t="shared" si="15"/>
        <v>124</v>
      </c>
      <c r="T32" s="11">
        <f t="shared" si="15"/>
        <v>122</v>
      </c>
      <c r="U32" s="11">
        <f t="shared" si="15"/>
        <v>120</v>
      </c>
      <c r="V32" s="11">
        <f t="shared" si="15"/>
        <v>613</v>
      </c>
      <c r="W32" s="11">
        <f t="shared" si="15"/>
        <v>118</v>
      </c>
      <c r="X32" s="11">
        <f t="shared" si="15"/>
        <v>116</v>
      </c>
      <c r="Y32" s="11">
        <f t="shared" si="15"/>
        <v>115</v>
      </c>
      <c r="Z32" s="11">
        <f t="shared" si="15"/>
        <v>116</v>
      </c>
      <c r="AA32" s="11">
        <f t="shared" si="15"/>
        <v>119</v>
      </c>
      <c r="AB32" s="11">
        <f t="shared" si="15"/>
        <v>584</v>
      </c>
      <c r="AC32" s="11">
        <f t="shared" si="15"/>
        <v>624</v>
      </c>
      <c r="AD32" s="11">
        <f t="shared" si="15"/>
        <v>612</v>
      </c>
      <c r="AE32" s="11">
        <f t="shared" si="15"/>
        <v>621</v>
      </c>
      <c r="AF32" s="11">
        <f t="shared" si="15"/>
        <v>544</v>
      </c>
      <c r="AG32" s="11">
        <f t="shared" si="15"/>
        <v>480</v>
      </c>
      <c r="AH32" s="11">
        <f t="shared" si="15"/>
        <v>401</v>
      </c>
      <c r="AI32" s="11">
        <f t="shared" si="15"/>
        <v>327</v>
      </c>
      <c r="AJ32" s="11">
        <f t="shared" si="15"/>
        <v>279</v>
      </c>
      <c r="AK32" s="11">
        <f t="shared" si="15"/>
        <v>3888</v>
      </c>
      <c r="AL32" s="11">
        <f t="shared" si="15"/>
        <v>228</v>
      </c>
      <c r="AM32" s="11">
        <f t="shared" si="15"/>
        <v>148</v>
      </c>
      <c r="AN32" s="11">
        <f t="shared" si="15"/>
        <v>128</v>
      </c>
      <c r="AO32" s="11">
        <f t="shared" si="15"/>
        <v>87</v>
      </c>
      <c r="AP32" s="11">
        <f t="shared" si="15"/>
        <v>56</v>
      </c>
      <c r="AQ32" s="11">
        <f t="shared" si="15"/>
        <v>647</v>
      </c>
      <c r="AR32" s="15">
        <f>+AR33+AR34+AR35+AR36</f>
        <v>1675</v>
      </c>
      <c r="AS32" s="15">
        <f>+AS33+AS34+AS35+AS36</f>
        <v>184</v>
      </c>
      <c r="AT32" s="15">
        <f>+AT33+AT34+AT35+AT36</f>
        <v>105</v>
      </c>
    </row>
    <row r="33" spans="1:46" ht="14.25" customHeight="1">
      <c r="A33" s="12" t="s">
        <v>60</v>
      </c>
      <c r="B33" s="9">
        <f>+E33+J33+P33+V33+AB33+AK33+AQ33</f>
        <v>2935.3292928</v>
      </c>
      <c r="C33" s="13">
        <v>3.4099456</v>
      </c>
      <c r="D33" s="13">
        <v>40.9193472</v>
      </c>
      <c r="E33" s="23">
        <f t="shared" si="4"/>
        <v>44.3292928</v>
      </c>
      <c r="F33" s="13">
        <v>46</v>
      </c>
      <c r="G33" s="13">
        <v>47</v>
      </c>
      <c r="H33" s="13">
        <v>49</v>
      </c>
      <c r="I33" s="13">
        <v>49</v>
      </c>
      <c r="J33" s="23">
        <f t="shared" si="5"/>
        <v>191</v>
      </c>
      <c r="K33" s="13">
        <v>50</v>
      </c>
      <c r="L33" s="13">
        <v>51</v>
      </c>
      <c r="M33" s="13">
        <v>51</v>
      </c>
      <c r="N33" s="13">
        <v>52</v>
      </c>
      <c r="O33" s="13">
        <v>52</v>
      </c>
      <c r="P33" s="23">
        <f t="shared" si="6"/>
        <v>256</v>
      </c>
      <c r="Q33" s="13">
        <v>53</v>
      </c>
      <c r="R33" s="13">
        <v>53</v>
      </c>
      <c r="S33" s="13">
        <v>53</v>
      </c>
      <c r="T33" s="13">
        <v>52</v>
      </c>
      <c r="U33" s="13">
        <v>51</v>
      </c>
      <c r="V33" s="23">
        <f t="shared" si="7"/>
        <v>262</v>
      </c>
      <c r="W33" s="13">
        <v>50</v>
      </c>
      <c r="X33" s="13">
        <v>49</v>
      </c>
      <c r="Y33" s="13">
        <v>49</v>
      </c>
      <c r="Z33" s="13">
        <v>49</v>
      </c>
      <c r="AA33" s="13">
        <v>51</v>
      </c>
      <c r="AB33" s="23">
        <f t="shared" si="8"/>
        <v>248</v>
      </c>
      <c r="AC33" s="13">
        <v>266</v>
      </c>
      <c r="AD33" s="13">
        <v>261</v>
      </c>
      <c r="AE33" s="13">
        <v>264</v>
      </c>
      <c r="AF33" s="13">
        <v>232</v>
      </c>
      <c r="AG33" s="13">
        <v>205</v>
      </c>
      <c r="AH33" s="13">
        <v>171</v>
      </c>
      <c r="AI33" s="13">
        <v>139</v>
      </c>
      <c r="AJ33" s="13">
        <v>120</v>
      </c>
      <c r="AK33" s="23">
        <f t="shared" si="9"/>
        <v>1658</v>
      </c>
      <c r="AL33" s="13">
        <v>97</v>
      </c>
      <c r="AM33" s="13">
        <v>63</v>
      </c>
      <c r="AN33" s="13">
        <v>55</v>
      </c>
      <c r="AO33" s="13">
        <v>37</v>
      </c>
      <c r="AP33" s="13">
        <v>24</v>
      </c>
      <c r="AQ33" s="23">
        <f>SUM(AL33:AP33)</f>
        <v>276</v>
      </c>
      <c r="AR33" s="13">
        <v>714</v>
      </c>
      <c r="AS33" s="13">
        <v>78</v>
      </c>
      <c r="AT33" s="13">
        <v>44</v>
      </c>
    </row>
    <row r="34" spans="1:46" ht="14.25" customHeight="1">
      <c r="A34" s="12" t="s">
        <v>61</v>
      </c>
      <c r="B34" s="9">
        <f>+E34+J34+P34+V34+AB34+AK34+AQ34</f>
        <v>1416.3988528</v>
      </c>
      <c r="C34" s="13">
        <v>1.6460656</v>
      </c>
      <c r="D34" s="13">
        <v>19.7527872</v>
      </c>
      <c r="E34" s="23">
        <f t="shared" si="4"/>
        <v>21.3988528</v>
      </c>
      <c r="F34" s="13">
        <v>22</v>
      </c>
      <c r="G34" s="13">
        <v>23</v>
      </c>
      <c r="H34" s="13">
        <v>23</v>
      </c>
      <c r="I34" s="13">
        <v>23</v>
      </c>
      <c r="J34" s="23">
        <f t="shared" si="5"/>
        <v>91</v>
      </c>
      <c r="K34" s="13">
        <v>24</v>
      </c>
      <c r="L34" s="13">
        <v>25</v>
      </c>
      <c r="M34" s="13">
        <v>25</v>
      </c>
      <c r="N34" s="13">
        <v>25</v>
      </c>
      <c r="O34" s="13">
        <v>26</v>
      </c>
      <c r="P34" s="23">
        <f t="shared" si="6"/>
        <v>125</v>
      </c>
      <c r="Q34" s="13">
        <v>25</v>
      </c>
      <c r="R34" s="13">
        <v>26</v>
      </c>
      <c r="S34" s="13">
        <v>26</v>
      </c>
      <c r="T34" s="13">
        <v>25</v>
      </c>
      <c r="U34" s="13">
        <v>25</v>
      </c>
      <c r="V34" s="23">
        <f t="shared" si="7"/>
        <v>127</v>
      </c>
      <c r="W34" s="13">
        <v>24</v>
      </c>
      <c r="X34" s="13">
        <v>24</v>
      </c>
      <c r="Y34" s="13">
        <v>23</v>
      </c>
      <c r="Z34" s="13">
        <v>24</v>
      </c>
      <c r="AA34" s="13">
        <v>24</v>
      </c>
      <c r="AB34" s="23">
        <f t="shared" si="8"/>
        <v>119</v>
      </c>
      <c r="AC34" s="13">
        <v>128</v>
      </c>
      <c r="AD34" s="13">
        <v>126</v>
      </c>
      <c r="AE34" s="13">
        <v>128</v>
      </c>
      <c r="AF34" s="13">
        <v>112</v>
      </c>
      <c r="AG34" s="13">
        <v>99</v>
      </c>
      <c r="AH34" s="13">
        <v>83</v>
      </c>
      <c r="AI34" s="13">
        <v>67</v>
      </c>
      <c r="AJ34" s="13">
        <v>57</v>
      </c>
      <c r="AK34" s="23">
        <f t="shared" si="9"/>
        <v>800</v>
      </c>
      <c r="AL34" s="13">
        <v>47</v>
      </c>
      <c r="AM34" s="13">
        <v>30</v>
      </c>
      <c r="AN34" s="13">
        <v>26</v>
      </c>
      <c r="AO34" s="13">
        <v>18</v>
      </c>
      <c r="AP34" s="13">
        <v>12</v>
      </c>
      <c r="AQ34" s="23">
        <f>SUM(AL34:AP34)</f>
        <v>133</v>
      </c>
      <c r="AR34" s="13">
        <v>345</v>
      </c>
      <c r="AS34" s="13">
        <v>38</v>
      </c>
      <c r="AT34" s="13">
        <v>22</v>
      </c>
    </row>
    <row r="35" spans="1:46" ht="14.25" customHeight="1">
      <c r="A35" s="12" t="s">
        <v>62</v>
      </c>
      <c r="B35" s="9">
        <f>+E35+J35+P35+V35+AB35+AK35+AQ35</f>
        <v>2080.4180048</v>
      </c>
      <c r="C35" s="13">
        <v>2.4167696000000003</v>
      </c>
      <c r="D35" s="13">
        <v>29.0012352</v>
      </c>
      <c r="E35" s="23">
        <f t="shared" si="4"/>
        <v>31.4180048</v>
      </c>
      <c r="F35" s="13">
        <v>33</v>
      </c>
      <c r="G35" s="13">
        <v>34</v>
      </c>
      <c r="H35" s="13">
        <v>34</v>
      </c>
      <c r="I35" s="13">
        <v>35</v>
      </c>
      <c r="J35" s="23">
        <f t="shared" si="5"/>
        <v>136</v>
      </c>
      <c r="K35" s="13">
        <v>36</v>
      </c>
      <c r="L35" s="13">
        <v>36</v>
      </c>
      <c r="M35" s="13">
        <v>37</v>
      </c>
      <c r="N35" s="13">
        <v>37</v>
      </c>
      <c r="O35" s="13">
        <v>37</v>
      </c>
      <c r="P35" s="23">
        <f t="shared" si="6"/>
        <v>183</v>
      </c>
      <c r="Q35" s="13">
        <v>37</v>
      </c>
      <c r="R35" s="13">
        <v>37</v>
      </c>
      <c r="S35" s="13">
        <v>37</v>
      </c>
      <c r="T35" s="13">
        <v>37</v>
      </c>
      <c r="U35" s="13">
        <v>36</v>
      </c>
      <c r="V35" s="23">
        <f t="shared" si="7"/>
        <v>184</v>
      </c>
      <c r="W35" s="13">
        <v>36</v>
      </c>
      <c r="X35" s="13">
        <v>35</v>
      </c>
      <c r="Y35" s="13">
        <v>35</v>
      </c>
      <c r="Z35" s="13">
        <v>35</v>
      </c>
      <c r="AA35" s="13">
        <v>36</v>
      </c>
      <c r="AB35" s="23">
        <f t="shared" si="8"/>
        <v>177</v>
      </c>
      <c r="AC35" s="13">
        <v>189</v>
      </c>
      <c r="AD35" s="13">
        <v>185</v>
      </c>
      <c r="AE35" s="13">
        <v>188</v>
      </c>
      <c r="AF35" s="13">
        <v>164</v>
      </c>
      <c r="AG35" s="13">
        <v>144</v>
      </c>
      <c r="AH35" s="13">
        <v>121</v>
      </c>
      <c r="AI35" s="13">
        <v>99</v>
      </c>
      <c r="AJ35" s="13">
        <v>84</v>
      </c>
      <c r="AK35" s="23">
        <f t="shared" si="9"/>
        <v>1174</v>
      </c>
      <c r="AL35" s="13">
        <v>69</v>
      </c>
      <c r="AM35" s="13">
        <v>45</v>
      </c>
      <c r="AN35" s="13">
        <v>39</v>
      </c>
      <c r="AO35" s="13">
        <v>26</v>
      </c>
      <c r="AP35" s="13">
        <v>16</v>
      </c>
      <c r="AQ35" s="23">
        <f>SUM(AL35:AP35)</f>
        <v>195</v>
      </c>
      <c r="AR35" s="13">
        <v>506</v>
      </c>
      <c r="AS35" s="13">
        <v>56</v>
      </c>
      <c r="AT35" s="13">
        <v>32</v>
      </c>
    </row>
    <row r="36" spans="1:46" ht="14.25" customHeight="1">
      <c r="A36" s="12" t="s">
        <v>63</v>
      </c>
      <c r="B36" s="9">
        <f>+E36+J36+P36+V36+AB36+AK36+AQ36</f>
        <v>455.85385168</v>
      </c>
      <c r="C36" s="13">
        <v>0.52721936</v>
      </c>
      <c r="D36" s="13">
        <v>6.32663232</v>
      </c>
      <c r="E36" s="23">
        <f t="shared" si="4"/>
        <v>6.85385168</v>
      </c>
      <c r="F36" s="13">
        <v>7</v>
      </c>
      <c r="G36" s="13">
        <v>7</v>
      </c>
      <c r="H36" s="13">
        <v>8</v>
      </c>
      <c r="I36" s="13">
        <v>8</v>
      </c>
      <c r="J36" s="23">
        <f t="shared" si="5"/>
        <v>30</v>
      </c>
      <c r="K36" s="13">
        <v>8</v>
      </c>
      <c r="L36" s="13">
        <v>8</v>
      </c>
      <c r="M36" s="13">
        <v>8</v>
      </c>
      <c r="N36" s="13">
        <v>8</v>
      </c>
      <c r="O36" s="13">
        <v>8</v>
      </c>
      <c r="P36" s="23">
        <f t="shared" si="6"/>
        <v>40</v>
      </c>
      <c r="Q36" s="13">
        <v>8</v>
      </c>
      <c r="R36" s="13">
        <v>8</v>
      </c>
      <c r="S36" s="13">
        <v>8</v>
      </c>
      <c r="T36" s="13">
        <v>8</v>
      </c>
      <c r="U36" s="13">
        <v>8</v>
      </c>
      <c r="V36" s="23">
        <f t="shared" si="7"/>
        <v>40</v>
      </c>
      <c r="W36" s="13">
        <v>8</v>
      </c>
      <c r="X36" s="13">
        <v>8</v>
      </c>
      <c r="Y36" s="13">
        <v>8</v>
      </c>
      <c r="Z36" s="13">
        <v>8</v>
      </c>
      <c r="AA36" s="13">
        <v>8</v>
      </c>
      <c r="AB36" s="23">
        <f t="shared" si="8"/>
        <v>40</v>
      </c>
      <c r="AC36" s="13">
        <v>41</v>
      </c>
      <c r="AD36" s="13">
        <v>40</v>
      </c>
      <c r="AE36" s="13">
        <v>41</v>
      </c>
      <c r="AF36" s="13">
        <v>36</v>
      </c>
      <c r="AG36" s="13">
        <v>32</v>
      </c>
      <c r="AH36" s="13">
        <v>26</v>
      </c>
      <c r="AI36" s="13">
        <v>22</v>
      </c>
      <c r="AJ36" s="13">
        <v>18</v>
      </c>
      <c r="AK36" s="23">
        <f t="shared" si="9"/>
        <v>256</v>
      </c>
      <c r="AL36" s="13">
        <v>15</v>
      </c>
      <c r="AM36" s="13">
        <v>10</v>
      </c>
      <c r="AN36" s="13">
        <v>8</v>
      </c>
      <c r="AO36" s="13">
        <v>6</v>
      </c>
      <c r="AP36" s="13">
        <v>4</v>
      </c>
      <c r="AQ36" s="23">
        <f>SUM(AL36:AP36)</f>
        <v>43</v>
      </c>
      <c r="AR36" s="13">
        <v>110</v>
      </c>
      <c r="AS36" s="13">
        <v>12</v>
      </c>
      <c r="AT36" s="13">
        <v>7</v>
      </c>
    </row>
    <row r="37" spans="1:46" ht="14.25" customHeight="1">
      <c r="A37" s="19" t="s">
        <v>64</v>
      </c>
      <c r="B37" s="20">
        <f>+B38+B43+B47</f>
        <v>18923.999997276846</v>
      </c>
      <c r="C37" s="20">
        <f aca="true" t="shared" si="16" ref="C37:AQ37">+C38+C43+C47</f>
        <v>27.99999992</v>
      </c>
      <c r="D37" s="20">
        <f t="shared" si="16"/>
        <v>335.9999973568465</v>
      </c>
      <c r="E37" s="20">
        <f t="shared" si="16"/>
        <v>363.99999727684644</v>
      </c>
      <c r="F37" s="20">
        <f t="shared" si="16"/>
        <v>358</v>
      </c>
      <c r="G37" s="20">
        <f t="shared" si="16"/>
        <v>353</v>
      </c>
      <c r="H37" s="20">
        <f t="shared" si="16"/>
        <v>351</v>
      </c>
      <c r="I37" s="20">
        <f t="shared" si="16"/>
        <v>348</v>
      </c>
      <c r="J37" s="20">
        <f t="shared" si="16"/>
        <v>1410</v>
      </c>
      <c r="K37" s="20">
        <f t="shared" si="16"/>
        <v>345</v>
      </c>
      <c r="L37" s="20">
        <f t="shared" si="16"/>
        <v>345</v>
      </c>
      <c r="M37" s="20">
        <f t="shared" si="16"/>
        <v>344</v>
      </c>
      <c r="N37" s="20">
        <f t="shared" si="16"/>
        <v>343</v>
      </c>
      <c r="O37" s="20">
        <f t="shared" si="16"/>
        <v>341</v>
      </c>
      <c r="P37" s="20">
        <f t="shared" si="16"/>
        <v>1718</v>
      </c>
      <c r="Q37" s="20">
        <f t="shared" si="16"/>
        <v>341</v>
      </c>
      <c r="R37" s="20">
        <f t="shared" si="16"/>
        <v>342</v>
      </c>
      <c r="S37" s="20">
        <f t="shared" si="16"/>
        <v>341</v>
      </c>
      <c r="T37" s="20">
        <f t="shared" si="16"/>
        <v>334</v>
      </c>
      <c r="U37" s="20">
        <f t="shared" si="16"/>
        <v>324</v>
      </c>
      <c r="V37" s="20">
        <f t="shared" si="16"/>
        <v>1682</v>
      </c>
      <c r="W37" s="20">
        <f t="shared" si="16"/>
        <v>315</v>
      </c>
      <c r="X37" s="20">
        <f t="shared" si="16"/>
        <v>306</v>
      </c>
      <c r="Y37" s="20">
        <f t="shared" si="16"/>
        <v>303</v>
      </c>
      <c r="Z37" s="20">
        <f t="shared" si="16"/>
        <v>311</v>
      </c>
      <c r="AA37" s="20">
        <f t="shared" si="16"/>
        <v>326</v>
      </c>
      <c r="AB37" s="20">
        <f t="shared" si="16"/>
        <v>1561</v>
      </c>
      <c r="AC37" s="20">
        <f t="shared" si="16"/>
        <v>1805</v>
      </c>
      <c r="AD37" s="20">
        <f t="shared" si="16"/>
        <v>1817</v>
      </c>
      <c r="AE37" s="20">
        <f t="shared" si="16"/>
        <v>1836</v>
      </c>
      <c r="AF37" s="20">
        <f t="shared" si="16"/>
        <v>1473</v>
      </c>
      <c r="AG37" s="20">
        <f t="shared" si="16"/>
        <v>1222</v>
      </c>
      <c r="AH37" s="20">
        <f t="shared" si="16"/>
        <v>1093</v>
      </c>
      <c r="AI37" s="20">
        <f t="shared" si="16"/>
        <v>848</v>
      </c>
      <c r="AJ37" s="20">
        <f t="shared" si="16"/>
        <v>661</v>
      </c>
      <c r="AK37" s="20">
        <f t="shared" si="16"/>
        <v>10755</v>
      </c>
      <c r="AL37" s="20">
        <f t="shared" si="16"/>
        <v>479</v>
      </c>
      <c r="AM37" s="20">
        <f t="shared" si="16"/>
        <v>343</v>
      </c>
      <c r="AN37" s="20">
        <f t="shared" si="16"/>
        <v>263</v>
      </c>
      <c r="AO37" s="20">
        <f t="shared" si="16"/>
        <v>193</v>
      </c>
      <c r="AP37" s="20">
        <f t="shared" si="16"/>
        <v>156</v>
      </c>
      <c r="AQ37" s="20">
        <f t="shared" si="16"/>
        <v>1434</v>
      </c>
      <c r="AR37" s="20">
        <f>+AR38+AR43+AR47</f>
        <v>4646</v>
      </c>
      <c r="AS37" s="20">
        <f>+AS38+AS43+AS47</f>
        <v>643</v>
      </c>
      <c r="AT37" s="20">
        <f>+AT38+AT43+AT47</f>
        <v>366</v>
      </c>
    </row>
    <row r="38" spans="1:46" ht="14.25" customHeight="1">
      <c r="A38" s="10" t="s">
        <v>65</v>
      </c>
      <c r="B38" s="11">
        <f>SUM(B39:B42)</f>
        <v>11590</v>
      </c>
      <c r="C38" s="11">
        <f aca="true" t="shared" si="17" ref="C38:AQ38">SUM(C39:C42)</f>
        <v>17</v>
      </c>
      <c r="D38" s="11">
        <f t="shared" si="17"/>
        <v>203</v>
      </c>
      <c r="E38" s="11">
        <f t="shared" si="17"/>
        <v>220</v>
      </c>
      <c r="F38" s="11">
        <f t="shared" si="17"/>
        <v>220</v>
      </c>
      <c r="G38" s="11">
        <f t="shared" si="17"/>
        <v>219</v>
      </c>
      <c r="H38" s="11">
        <f t="shared" si="17"/>
        <v>219</v>
      </c>
      <c r="I38" s="11">
        <f t="shared" si="17"/>
        <v>218</v>
      </c>
      <c r="J38" s="11">
        <f t="shared" si="17"/>
        <v>876</v>
      </c>
      <c r="K38" s="11">
        <f t="shared" si="17"/>
        <v>217</v>
      </c>
      <c r="L38" s="11">
        <f t="shared" si="17"/>
        <v>216</v>
      </c>
      <c r="M38" s="11">
        <f t="shared" si="17"/>
        <v>215</v>
      </c>
      <c r="N38" s="11">
        <f t="shared" si="17"/>
        <v>213</v>
      </c>
      <c r="O38" s="11">
        <f t="shared" si="17"/>
        <v>211</v>
      </c>
      <c r="P38" s="11">
        <f t="shared" si="17"/>
        <v>1072</v>
      </c>
      <c r="Q38" s="11">
        <f t="shared" si="17"/>
        <v>210</v>
      </c>
      <c r="R38" s="11">
        <f t="shared" si="17"/>
        <v>209</v>
      </c>
      <c r="S38" s="11">
        <f t="shared" si="17"/>
        <v>208</v>
      </c>
      <c r="T38" s="11">
        <f t="shared" si="17"/>
        <v>205</v>
      </c>
      <c r="U38" s="11">
        <f t="shared" si="17"/>
        <v>201</v>
      </c>
      <c r="V38" s="11">
        <f t="shared" si="17"/>
        <v>1033</v>
      </c>
      <c r="W38" s="11">
        <f t="shared" si="17"/>
        <v>199</v>
      </c>
      <c r="X38" s="11">
        <f t="shared" si="17"/>
        <v>195</v>
      </c>
      <c r="Y38" s="11">
        <f t="shared" si="17"/>
        <v>195</v>
      </c>
      <c r="Z38" s="11">
        <f t="shared" si="17"/>
        <v>200</v>
      </c>
      <c r="AA38" s="11">
        <f t="shared" si="17"/>
        <v>208</v>
      </c>
      <c r="AB38" s="11">
        <f t="shared" si="17"/>
        <v>997</v>
      </c>
      <c r="AC38" s="11">
        <f t="shared" si="17"/>
        <v>1127</v>
      </c>
      <c r="AD38" s="11">
        <f t="shared" si="17"/>
        <v>1095</v>
      </c>
      <c r="AE38" s="11">
        <f t="shared" si="17"/>
        <v>1077</v>
      </c>
      <c r="AF38" s="11">
        <f t="shared" si="17"/>
        <v>903</v>
      </c>
      <c r="AG38" s="11">
        <f t="shared" si="17"/>
        <v>769</v>
      </c>
      <c r="AH38" s="11">
        <f t="shared" si="17"/>
        <v>692</v>
      </c>
      <c r="AI38" s="11">
        <f t="shared" si="17"/>
        <v>518</v>
      </c>
      <c r="AJ38" s="11">
        <f t="shared" si="17"/>
        <v>407</v>
      </c>
      <c r="AK38" s="11">
        <f t="shared" si="17"/>
        <v>6588</v>
      </c>
      <c r="AL38" s="11">
        <f t="shared" si="17"/>
        <v>285</v>
      </c>
      <c r="AM38" s="11">
        <f t="shared" si="17"/>
        <v>202</v>
      </c>
      <c r="AN38" s="11">
        <f t="shared" si="17"/>
        <v>125</v>
      </c>
      <c r="AO38" s="11">
        <f t="shared" si="17"/>
        <v>102</v>
      </c>
      <c r="AP38" s="11">
        <f t="shared" si="17"/>
        <v>90</v>
      </c>
      <c r="AQ38" s="11">
        <f t="shared" si="17"/>
        <v>804</v>
      </c>
      <c r="AR38" s="11">
        <f>SUM(AR39:AR42)</f>
        <v>2896</v>
      </c>
      <c r="AS38" s="11">
        <f>SUM(AS39:AS42)</f>
        <v>389</v>
      </c>
      <c r="AT38" s="11">
        <f>SUM(AT39:AT42)</f>
        <v>221</v>
      </c>
    </row>
    <row r="39" spans="1:46" ht="14.25" customHeight="1">
      <c r="A39" s="12" t="s">
        <v>66</v>
      </c>
      <c r="B39" s="9">
        <f>+E39+J39+P39+V39+AB39+AK39+AQ39</f>
        <v>6423</v>
      </c>
      <c r="C39" s="13">
        <v>10</v>
      </c>
      <c r="D39" s="13">
        <v>127</v>
      </c>
      <c r="E39" s="23">
        <f aca="true" t="shared" si="18" ref="E39:E50">+D39+C39</f>
        <v>137</v>
      </c>
      <c r="F39" s="13">
        <v>137</v>
      </c>
      <c r="G39" s="13">
        <v>137</v>
      </c>
      <c r="H39" s="13">
        <v>137</v>
      </c>
      <c r="I39" s="13">
        <v>136</v>
      </c>
      <c r="J39" s="23">
        <f>+I39+H39+G39+F39</f>
        <v>547</v>
      </c>
      <c r="K39" s="13">
        <v>136</v>
      </c>
      <c r="L39" s="13">
        <v>135</v>
      </c>
      <c r="M39" s="13">
        <v>134</v>
      </c>
      <c r="N39" s="13">
        <v>133</v>
      </c>
      <c r="O39" s="13">
        <v>131</v>
      </c>
      <c r="P39" s="23">
        <f aca="true" t="shared" si="19" ref="P39:P50">+O39+N39+M39+L39+K39</f>
        <v>669</v>
      </c>
      <c r="Q39" s="13">
        <v>131</v>
      </c>
      <c r="R39" s="13">
        <v>130</v>
      </c>
      <c r="S39" s="13">
        <v>129</v>
      </c>
      <c r="T39" s="13">
        <v>129</v>
      </c>
      <c r="U39" s="13">
        <v>125</v>
      </c>
      <c r="V39" s="23">
        <f aca="true" t="shared" si="20" ref="V39:V50">+U39+T39+S39+R39+Q39</f>
        <v>644</v>
      </c>
      <c r="W39" s="13">
        <v>124</v>
      </c>
      <c r="X39" s="13">
        <v>121</v>
      </c>
      <c r="Y39" s="13">
        <v>121</v>
      </c>
      <c r="Z39" s="13">
        <v>124</v>
      </c>
      <c r="AA39" s="13">
        <v>127</v>
      </c>
      <c r="AB39" s="34">
        <f aca="true" t="shared" si="21" ref="AB39:AB50">+AA39+Z39+Y39+X39+W39</f>
        <v>617</v>
      </c>
      <c r="AC39" s="27">
        <v>568</v>
      </c>
      <c r="AD39" s="27">
        <v>548</v>
      </c>
      <c r="AE39" s="27">
        <v>571</v>
      </c>
      <c r="AF39" s="27">
        <v>435</v>
      </c>
      <c r="AG39" s="27">
        <v>379</v>
      </c>
      <c r="AH39" s="27">
        <v>328</v>
      </c>
      <c r="AI39" s="27">
        <v>263</v>
      </c>
      <c r="AJ39" s="27">
        <v>216</v>
      </c>
      <c r="AK39" s="35">
        <f aca="true" t="shared" si="22" ref="AK39:AK50">SUM(AC39:AJ39)</f>
        <v>3308</v>
      </c>
      <c r="AL39" s="13">
        <v>178</v>
      </c>
      <c r="AM39" s="13">
        <v>126</v>
      </c>
      <c r="AN39" s="13">
        <v>78</v>
      </c>
      <c r="AO39" s="13">
        <v>63</v>
      </c>
      <c r="AP39" s="13">
        <v>56</v>
      </c>
      <c r="AQ39" s="23">
        <f>SUM(AL39:AP39)</f>
        <v>501</v>
      </c>
      <c r="AR39" s="13">
        <v>1808</v>
      </c>
      <c r="AS39" s="13">
        <v>243</v>
      </c>
      <c r="AT39" s="13">
        <v>138</v>
      </c>
    </row>
    <row r="40" spans="1:46" ht="14.25" customHeight="1">
      <c r="A40" s="12" t="s">
        <v>67</v>
      </c>
      <c r="B40" s="9">
        <f>+E40+J40+P40+V40+AB40+AK40+AQ40</f>
        <v>1318</v>
      </c>
      <c r="C40" s="13">
        <v>3</v>
      </c>
      <c r="D40" s="13">
        <v>31</v>
      </c>
      <c r="E40" s="23">
        <f t="shared" si="18"/>
        <v>34</v>
      </c>
      <c r="F40" s="13">
        <v>34</v>
      </c>
      <c r="G40" s="13">
        <v>33</v>
      </c>
      <c r="H40" s="13">
        <v>33</v>
      </c>
      <c r="I40" s="13">
        <v>33</v>
      </c>
      <c r="J40" s="23">
        <f>+I40+H40+G40+F40</f>
        <v>133</v>
      </c>
      <c r="K40" s="13">
        <v>33</v>
      </c>
      <c r="L40" s="13">
        <v>33</v>
      </c>
      <c r="M40" s="13">
        <v>33</v>
      </c>
      <c r="N40" s="13">
        <v>32</v>
      </c>
      <c r="O40" s="13">
        <v>32</v>
      </c>
      <c r="P40" s="23">
        <f t="shared" si="19"/>
        <v>163</v>
      </c>
      <c r="Q40" s="13">
        <v>32</v>
      </c>
      <c r="R40" s="13">
        <v>32</v>
      </c>
      <c r="S40" s="13">
        <v>32</v>
      </c>
      <c r="T40" s="13">
        <v>31</v>
      </c>
      <c r="U40" s="13">
        <v>31</v>
      </c>
      <c r="V40" s="23">
        <f t="shared" si="20"/>
        <v>158</v>
      </c>
      <c r="W40" s="13">
        <v>30</v>
      </c>
      <c r="X40" s="13">
        <v>30</v>
      </c>
      <c r="Y40" s="13">
        <v>30</v>
      </c>
      <c r="Z40" s="13">
        <v>31</v>
      </c>
      <c r="AA40" s="13">
        <v>33</v>
      </c>
      <c r="AB40" s="34">
        <f t="shared" si="21"/>
        <v>154</v>
      </c>
      <c r="AC40" s="27">
        <v>99</v>
      </c>
      <c r="AD40" s="27">
        <v>88</v>
      </c>
      <c r="AE40" s="27">
        <v>80</v>
      </c>
      <c r="AF40" s="27">
        <v>72</v>
      </c>
      <c r="AG40" s="27">
        <v>63</v>
      </c>
      <c r="AH40" s="27">
        <v>69</v>
      </c>
      <c r="AI40" s="27">
        <v>46</v>
      </c>
      <c r="AJ40" s="27">
        <v>36</v>
      </c>
      <c r="AK40" s="35">
        <f t="shared" si="22"/>
        <v>553</v>
      </c>
      <c r="AL40" s="13">
        <v>43</v>
      </c>
      <c r="AM40" s="13">
        <v>31</v>
      </c>
      <c r="AN40" s="13">
        <v>19</v>
      </c>
      <c r="AO40" s="13">
        <v>16</v>
      </c>
      <c r="AP40" s="13">
        <v>14</v>
      </c>
      <c r="AQ40" s="23">
        <f>SUM(AL40:AP40)</f>
        <v>123</v>
      </c>
      <c r="AR40" s="13">
        <v>440</v>
      </c>
      <c r="AS40" s="13">
        <v>59</v>
      </c>
      <c r="AT40" s="13">
        <v>34</v>
      </c>
    </row>
    <row r="41" spans="1:46" ht="14.25" customHeight="1">
      <c r="A41" s="12" t="s">
        <v>68</v>
      </c>
      <c r="B41" s="9">
        <f>+E41+J41+P41+V41+AB41+AK41+AQ41</f>
        <v>1307</v>
      </c>
      <c r="C41" s="13">
        <v>1</v>
      </c>
      <c r="D41" s="13">
        <v>13</v>
      </c>
      <c r="E41" s="23">
        <f t="shared" si="18"/>
        <v>14</v>
      </c>
      <c r="F41" s="13">
        <v>14</v>
      </c>
      <c r="G41" s="13">
        <v>14</v>
      </c>
      <c r="H41" s="13">
        <v>14</v>
      </c>
      <c r="I41" s="13">
        <v>14</v>
      </c>
      <c r="J41" s="23">
        <f>+I41+H41+G41+F41</f>
        <v>56</v>
      </c>
      <c r="K41" s="13">
        <v>14</v>
      </c>
      <c r="L41" s="13">
        <v>14</v>
      </c>
      <c r="M41" s="13">
        <v>14</v>
      </c>
      <c r="N41" s="13">
        <v>14</v>
      </c>
      <c r="O41" s="13">
        <v>14</v>
      </c>
      <c r="P41" s="23">
        <f t="shared" si="19"/>
        <v>70</v>
      </c>
      <c r="Q41" s="13">
        <v>14</v>
      </c>
      <c r="R41" s="13">
        <v>14</v>
      </c>
      <c r="S41" s="13">
        <v>14</v>
      </c>
      <c r="T41" s="13">
        <v>13</v>
      </c>
      <c r="U41" s="13">
        <v>13</v>
      </c>
      <c r="V41" s="23">
        <f t="shared" si="20"/>
        <v>68</v>
      </c>
      <c r="W41" s="13">
        <v>13</v>
      </c>
      <c r="X41" s="13">
        <v>13</v>
      </c>
      <c r="Y41" s="13">
        <v>13</v>
      </c>
      <c r="Z41" s="13">
        <v>13</v>
      </c>
      <c r="AA41" s="13">
        <v>15</v>
      </c>
      <c r="AB41" s="34">
        <f t="shared" si="21"/>
        <v>67</v>
      </c>
      <c r="AC41" s="27">
        <v>177</v>
      </c>
      <c r="AD41" s="27">
        <v>176</v>
      </c>
      <c r="AE41" s="27">
        <v>155</v>
      </c>
      <c r="AF41" s="27">
        <v>110</v>
      </c>
      <c r="AG41" s="27">
        <v>99</v>
      </c>
      <c r="AH41" s="27">
        <v>97</v>
      </c>
      <c r="AI41" s="27">
        <v>99</v>
      </c>
      <c r="AJ41" s="27">
        <v>66</v>
      </c>
      <c r="AK41" s="35">
        <f t="shared" si="22"/>
        <v>979</v>
      </c>
      <c r="AL41" s="13">
        <v>19</v>
      </c>
      <c r="AM41" s="13">
        <v>13</v>
      </c>
      <c r="AN41" s="13">
        <v>8</v>
      </c>
      <c r="AO41" s="13">
        <v>7</v>
      </c>
      <c r="AP41" s="13">
        <v>6</v>
      </c>
      <c r="AQ41" s="23">
        <f>SUM(AL41:AP41)</f>
        <v>53</v>
      </c>
      <c r="AR41" s="13">
        <v>189</v>
      </c>
      <c r="AS41" s="13">
        <v>25</v>
      </c>
      <c r="AT41" s="13">
        <v>14</v>
      </c>
    </row>
    <row r="42" spans="1:46" ht="14.25" customHeight="1">
      <c r="A42" s="12" t="s">
        <v>69</v>
      </c>
      <c r="B42" s="9">
        <f>+E42+J42+P42+V42+AB42+AK42+AQ42</f>
        <v>2542</v>
      </c>
      <c r="C42" s="13">
        <v>3</v>
      </c>
      <c r="D42" s="13">
        <v>32</v>
      </c>
      <c r="E42" s="23">
        <f t="shared" si="18"/>
        <v>35</v>
      </c>
      <c r="F42" s="13">
        <v>35</v>
      </c>
      <c r="G42" s="13">
        <v>35</v>
      </c>
      <c r="H42" s="13">
        <v>35</v>
      </c>
      <c r="I42" s="13">
        <v>35</v>
      </c>
      <c r="J42" s="23">
        <f>+I42+H42+G42+F42</f>
        <v>140</v>
      </c>
      <c r="K42" s="13">
        <v>34</v>
      </c>
      <c r="L42" s="13">
        <v>34</v>
      </c>
      <c r="M42" s="13">
        <v>34</v>
      </c>
      <c r="N42" s="13">
        <v>34</v>
      </c>
      <c r="O42" s="13">
        <v>34</v>
      </c>
      <c r="P42" s="23">
        <f t="shared" si="19"/>
        <v>170</v>
      </c>
      <c r="Q42" s="13">
        <v>33</v>
      </c>
      <c r="R42" s="13">
        <v>33</v>
      </c>
      <c r="S42" s="13">
        <v>33</v>
      </c>
      <c r="T42" s="13">
        <v>32</v>
      </c>
      <c r="U42" s="13">
        <v>32</v>
      </c>
      <c r="V42" s="23">
        <f t="shared" si="20"/>
        <v>163</v>
      </c>
      <c r="W42" s="13">
        <v>32</v>
      </c>
      <c r="X42" s="13">
        <v>31</v>
      </c>
      <c r="Y42" s="13">
        <v>31</v>
      </c>
      <c r="Z42" s="13">
        <v>32</v>
      </c>
      <c r="AA42" s="13">
        <v>33</v>
      </c>
      <c r="AB42" s="34">
        <f t="shared" si="21"/>
        <v>159</v>
      </c>
      <c r="AC42" s="27">
        <v>283</v>
      </c>
      <c r="AD42" s="27">
        <v>283</v>
      </c>
      <c r="AE42" s="27">
        <v>271</v>
      </c>
      <c r="AF42" s="27">
        <v>286</v>
      </c>
      <c r="AG42" s="27">
        <v>228</v>
      </c>
      <c r="AH42" s="27">
        <v>198</v>
      </c>
      <c r="AI42" s="27">
        <v>110</v>
      </c>
      <c r="AJ42" s="27">
        <v>89</v>
      </c>
      <c r="AK42" s="35">
        <f t="shared" si="22"/>
        <v>1748</v>
      </c>
      <c r="AL42" s="13">
        <v>45</v>
      </c>
      <c r="AM42" s="13">
        <v>32</v>
      </c>
      <c r="AN42" s="13">
        <v>20</v>
      </c>
      <c r="AO42" s="13">
        <v>16</v>
      </c>
      <c r="AP42" s="13">
        <v>14</v>
      </c>
      <c r="AQ42" s="23">
        <f>SUM(AL42:AP42)</f>
        <v>127</v>
      </c>
      <c r="AR42" s="13">
        <v>459</v>
      </c>
      <c r="AS42" s="13">
        <v>62</v>
      </c>
      <c r="AT42" s="13">
        <v>35</v>
      </c>
    </row>
    <row r="43" spans="1:46" ht="14.25" customHeight="1">
      <c r="A43" s="10" t="s">
        <v>70</v>
      </c>
      <c r="B43" s="15">
        <f>SUM(B44:B46)</f>
        <v>5079.99999892</v>
      </c>
      <c r="C43" s="15">
        <f aca="true" t="shared" si="23" ref="C43:AQ43">SUM(C44:C46)</f>
        <v>7.99999992</v>
      </c>
      <c r="D43" s="15">
        <f t="shared" si="23"/>
        <v>99.999999</v>
      </c>
      <c r="E43" s="15">
        <f t="shared" si="23"/>
        <v>107.99999892000001</v>
      </c>
      <c r="F43" s="15">
        <f t="shared" si="23"/>
        <v>104</v>
      </c>
      <c r="G43" s="15">
        <f t="shared" si="23"/>
        <v>101</v>
      </c>
      <c r="H43" s="15">
        <f t="shared" si="23"/>
        <v>99</v>
      </c>
      <c r="I43" s="15">
        <f t="shared" si="23"/>
        <v>97</v>
      </c>
      <c r="J43" s="15">
        <f t="shared" si="23"/>
        <v>401</v>
      </c>
      <c r="K43" s="15">
        <f t="shared" si="23"/>
        <v>95</v>
      </c>
      <c r="L43" s="15">
        <f t="shared" si="23"/>
        <v>95</v>
      </c>
      <c r="M43" s="15">
        <f t="shared" si="23"/>
        <v>94</v>
      </c>
      <c r="N43" s="15">
        <f t="shared" si="23"/>
        <v>94</v>
      </c>
      <c r="O43" s="15">
        <f t="shared" si="23"/>
        <v>94</v>
      </c>
      <c r="P43" s="15">
        <f t="shared" si="23"/>
        <v>472</v>
      </c>
      <c r="Q43" s="15">
        <f t="shared" si="23"/>
        <v>94</v>
      </c>
      <c r="R43" s="15">
        <f t="shared" si="23"/>
        <v>95</v>
      </c>
      <c r="S43" s="15">
        <f t="shared" si="23"/>
        <v>95</v>
      </c>
      <c r="T43" s="15">
        <f t="shared" si="23"/>
        <v>92</v>
      </c>
      <c r="U43" s="15">
        <f t="shared" si="23"/>
        <v>89</v>
      </c>
      <c r="V43" s="15">
        <f t="shared" si="23"/>
        <v>465</v>
      </c>
      <c r="W43" s="15">
        <f t="shared" si="23"/>
        <v>85</v>
      </c>
      <c r="X43" s="15">
        <f t="shared" si="23"/>
        <v>82</v>
      </c>
      <c r="Y43" s="15">
        <f t="shared" si="23"/>
        <v>81</v>
      </c>
      <c r="Z43" s="15">
        <f t="shared" si="23"/>
        <v>84</v>
      </c>
      <c r="AA43" s="15">
        <f t="shared" si="23"/>
        <v>90</v>
      </c>
      <c r="AB43" s="15">
        <f t="shared" si="23"/>
        <v>422</v>
      </c>
      <c r="AC43" s="36">
        <f t="shared" si="23"/>
        <v>520</v>
      </c>
      <c r="AD43" s="36">
        <f t="shared" si="23"/>
        <v>534</v>
      </c>
      <c r="AE43" s="36">
        <f t="shared" si="23"/>
        <v>545</v>
      </c>
      <c r="AF43" s="36">
        <f t="shared" si="23"/>
        <v>383</v>
      </c>
      <c r="AG43" s="36">
        <f t="shared" si="23"/>
        <v>293</v>
      </c>
      <c r="AH43" s="36">
        <f t="shared" si="23"/>
        <v>265</v>
      </c>
      <c r="AI43" s="36">
        <f t="shared" si="23"/>
        <v>220</v>
      </c>
      <c r="AJ43" s="36">
        <f t="shared" si="23"/>
        <v>150</v>
      </c>
      <c r="AK43" s="15">
        <f t="shared" si="23"/>
        <v>2910</v>
      </c>
      <c r="AL43" s="15">
        <f t="shared" si="23"/>
        <v>101</v>
      </c>
      <c r="AM43" s="15">
        <f t="shared" si="23"/>
        <v>71</v>
      </c>
      <c r="AN43" s="15">
        <f t="shared" si="23"/>
        <v>70</v>
      </c>
      <c r="AO43" s="15">
        <f t="shared" si="23"/>
        <v>37</v>
      </c>
      <c r="AP43" s="15">
        <f t="shared" si="23"/>
        <v>23</v>
      </c>
      <c r="AQ43" s="15">
        <f t="shared" si="23"/>
        <v>302</v>
      </c>
      <c r="AR43" s="15">
        <f>SUM(AR44:AR46)</f>
        <v>1263</v>
      </c>
      <c r="AS43" s="15">
        <f>SUM(AS44:AS46)</f>
        <v>191</v>
      </c>
      <c r="AT43" s="15">
        <f>SUM(AT44:AT46)</f>
        <v>109</v>
      </c>
    </row>
    <row r="44" spans="1:46" ht="14.25" customHeight="1">
      <c r="A44" s="12" t="s">
        <v>71</v>
      </c>
      <c r="B44" s="9">
        <f>+E44+J44+P44+V44+AB44+AK44+AQ44</f>
        <v>4103.278418</v>
      </c>
      <c r="C44" s="13">
        <v>6.465068</v>
      </c>
      <c r="D44" s="13">
        <v>80.81335</v>
      </c>
      <c r="E44" s="23">
        <f t="shared" si="18"/>
        <v>87.278418</v>
      </c>
      <c r="F44" s="13">
        <v>85</v>
      </c>
      <c r="G44" s="13">
        <v>82</v>
      </c>
      <c r="H44" s="13">
        <v>80</v>
      </c>
      <c r="I44" s="13">
        <v>78</v>
      </c>
      <c r="J44" s="23">
        <f>+I44+H44+G44+F44</f>
        <v>325</v>
      </c>
      <c r="K44" s="13">
        <v>76</v>
      </c>
      <c r="L44" s="13">
        <v>76</v>
      </c>
      <c r="M44" s="13">
        <v>76</v>
      </c>
      <c r="N44" s="13">
        <v>76</v>
      </c>
      <c r="O44" s="13">
        <v>76</v>
      </c>
      <c r="P44" s="23">
        <f t="shared" si="19"/>
        <v>380</v>
      </c>
      <c r="Q44" s="13">
        <v>76</v>
      </c>
      <c r="R44" s="13">
        <v>76</v>
      </c>
      <c r="S44" s="13">
        <v>76</v>
      </c>
      <c r="T44" s="13">
        <v>75</v>
      </c>
      <c r="U44" s="13">
        <v>72</v>
      </c>
      <c r="V44" s="23">
        <f t="shared" si="20"/>
        <v>375</v>
      </c>
      <c r="W44" s="13">
        <v>68</v>
      </c>
      <c r="X44" s="13">
        <v>67</v>
      </c>
      <c r="Y44" s="13">
        <v>65</v>
      </c>
      <c r="Z44" s="13">
        <v>68</v>
      </c>
      <c r="AA44" s="13">
        <v>73</v>
      </c>
      <c r="AB44" s="23">
        <f t="shared" si="21"/>
        <v>341</v>
      </c>
      <c r="AC44" s="13">
        <v>421</v>
      </c>
      <c r="AD44" s="13">
        <v>431</v>
      </c>
      <c r="AE44" s="13">
        <v>440</v>
      </c>
      <c r="AF44" s="13">
        <v>309</v>
      </c>
      <c r="AG44" s="13">
        <v>236</v>
      </c>
      <c r="AH44" s="13">
        <v>214</v>
      </c>
      <c r="AI44" s="13">
        <v>178</v>
      </c>
      <c r="AJ44" s="13">
        <v>121</v>
      </c>
      <c r="AK44" s="23">
        <f t="shared" si="22"/>
        <v>2350</v>
      </c>
      <c r="AL44" s="13">
        <v>82</v>
      </c>
      <c r="AM44" s="13">
        <v>58</v>
      </c>
      <c r="AN44" s="13">
        <v>57</v>
      </c>
      <c r="AO44" s="13">
        <v>30</v>
      </c>
      <c r="AP44" s="13">
        <v>18</v>
      </c>
      <c r="AQ44" s="23">
        <f>SUM(AL44:AP44)</f>
        <v>245</v>
      </c>
      <c r="AR44" s="13">
        <v>1021</v>
      </c>
      <c r="AS44" s="13">
        <v>154</v>
      </c>
      <c r="AT44" s="13">
        <v>88</v>
      </c>
    </row>
    <row r="45" spans="1:46" ht="14.25" customHeight="1">
      <c r="A45" s="12" t="s">
        <v>99</v>
      </c>
      <c r="B45" s="9">
        <f>+E45+J45+P45+V45+AB45+AK45+AQ45</f>
        <v>511.8957204</v>
      </c>
      <c r="C45" s="13">
        <v>0.8070904</v>
      </c>
      <c r="D45" s="13">
        <v>10.08863</v>
      </c>
      <c r="E45" s="23">
        <f t="shared" si="18"/>
        <v>10.8957204</v>
      </c>
      <c r="F45" s="13">
        <v>10</v>
      </c>
      <c r="G45" s="13">
        <v>10</v>
      </c>
      <c r="H45" s="13">
        <v>10</v>
      </c>
      <c r="I45" s="13">
        <v>10</v>
      </c>
      <c r="J45" s="23">
        <f>+I45+H45+G45+F45</f>
        <v>40</v>
      </c>
      <c r="K45" s="13">
        <v>10</v>
      </c>
      <c r="L45" s="13">
        <v>10</v>
      </c>
      <c r="M45" s="13">
        <v>9</v>
      </c>
      <c r="N45" s="13">
        <v>9</v>
      </c>
      <c r="O45" s="13">
        <v>9</v>
      </c>
      <c r="P45" s="23">
        <f t="shared" si="19"/>
        <v>47</v>
      </c>
      <c r="Q45" s="13">
        <v>9</v>
      </c>
      <c r="R45" s="13">
        <v>10</v>
      </c>
      <c r="S45" s="13">
        <v>10</v>
      </c>
      <c r="T45" s="13">
        <v>9</v>
      </c>
      <c r="U45" s="13">
        <v>9</v>
      </c>
      <c r="V45" s="23">
        <f t="shared" si="20"/>
        <v>47</v>
      </c>
      <c r="W45" s="13">
        <v>9</v>
      </c>
      <c r="X45" s="13">
        <v>8</v>
      </c>
      <c r="Y45" s="13">
        <v>8</v>
      </c>
      <c r="Z45" s="13">
        <v>8</v>
      </c>
      <c r="AA45" s="13">
        <v>9</v>
      </c>
      <c r="AB45" s="23">
        <f t="shared" si="21"/>
        <v>42</v>
      </c>
      <c r="AC45" s="13">
        <v>52</v>
      </c>
      <c r="AD45" s="13">
        <v>54</v>
      </c>
      <c r="AE45" s="13">
        <v>55</v>
      </c>
      <c r="AF45" s="13">
        <v>39</v>
      </c>
      <c r="AG45" s="13">
        <v>30</v>
      </c>
      <c r="AH45" s="13">
        <v>27</v>
      </c>
      <c r="AI45" s="13">
        <v>22</v>
      </c>
      <c r="AJ45" s="13">
        <v>15</v>
      </c>
      <c r="AK45" s="23">
        <f t="shared" si="22"/>
        <v>294</v>
      </c>
      <c r="AL45" s="13">
        <v>10</v>
      </c>
      <c r="AM45" s="13">
        <v>7</v>
      </c>
      <c r="AN45" s="13">
        <v>7</v>
      </c>
      <c r="AO45" s="13">
        <v>4</v>
      </c>
      <c r="AP45" s="13">
        <v>3</v>
      </c>
      <c r="AQ45" s="23">
        <f>SUM(AL45:AP45)</f>
        <v>31</v>
      </c>
      <c r="AR45" s="13">
        <v>127</v>
      </c>
      <c r="AS45" s="13">
        <v>19</v>
      </c>
      <c r="AT45" s="13">
        <v>11</v>
      </c>
    </row>
    <row r="46" spans="1:46" ht="14.25" customHeight="1">
      <c r="A46" s="12" t="s">
        <v>72</v>
      </c>
      <c r="B46" s="9">
        <f>+E46+J46+P46+V46+AB46+AK46+AQ46</f>
        <v>464.82586052</v>
      </c>
      <c r="C46" s="13">
        <v>0.72784152</v>
      </c>
      <c r="D46" s="13">
        <v>9.098019</v>
      </c>
      <c r="E46" s="23">
        <f t="shared" si="18"/>
        <v>9.82586052</v>
      </c>
      <c r="F46" s="13">
        <v>9</v>
      </c>
      <c r="G46" s="13">
        <v>9</v>
      </c>
      <c r="H46" s="13">
        <v>9</v>
      </c>
      <c r="I46" s="13">
        <v>9</v>
      </c>
      <c r="J46" s="23">
        <f>+I46+H46+G46+F46</f>
        <v>36</v>
      </c>
      <c r="K46" s="13">
        <v>9</v>
      </c>
      <c r="L46" s="13">
        <v>9</v>
      </c>
      <c r="M46" s="13">
        <v>9</v>
      </c>
      <c r="N46" s="13">
        <v>9</v>
      </c>
      <c r="O46" s="13">
        <v>9</v>
      </c>
      <c r="P46" s="23">
        <f t="shared" si="19"/>
        <v>45</v>
      </c>
      <c r="Q46" s="13">
        <v>9</v>
      </c>
      <c r="R46" s="13">
        <v>9</v>
      </c>
      <c r="S46" s="13">
        <v>9</v>
      </c>
      <c r="T46" s="13">
        <v>8</v>
      </c>
      <c r="U46" s="13">
        <v>8</v>
      </c>
      <c r="V46" s="23">
        <f t="shared" si="20"/>
        <v>43</v>
      </c>
      <c r="W46" s="13">
        <v>8</v>
      </c>
      <c r="X46" s="13">
        <v>7</v>
      </c>
      <c r="Y46" s="13">
        <v>8</v>
      </c>
      <c r="Z46" s="13">
        <v>8</v>
      </c>
      <c r="AA46" s="13">
        <v>8</v>
      </c>
      <c r="AB46" s="23">
        <f t="shared" si="21"/>
        <v>39</v>
      </c>
      <c r="AC46" s="13">
        <v>47</v>
      </c>
      <c r="AD46" s="13">
        <v>49</v>
      </c>
      <c r="AE46" s="13">
        <v>50</v>
      </c>
      <c r="AF46" s="13">
        <v>35</v>
      </c>
      <c r="AG46" s="13">
        <v>27</v>
      </c>
      <c r="AH46" s="13">
        <v>24</v>
      </c>
      <c r="AI46" s="13">
        <v>20</v>
      </c>
      <c r="AJ46" s="13">
        <v>14</v>
      </c>
      <c r="AK46" s="23">
        <f t="shared" si="22"/>
        <v>266</v>
      </c>
      <c r="AL46" s="13">
        <v>9</v>
      </c>
      <c r="AM46" s="13">
        <v>6</v>
      </c>
      <c r="AN46" s="13">
        <v>6</v>
      </c>
      <c r="AO46" s="13">
        <v>3</v>
      </c>
      <c r="AP46" s="13">
        <v>2</v>
      </c>
      <c r="AQ46" s="23">
        <f>SUM(AL46:AP46)</f>
        <v>26</v>
      </c>
      <c r="AR46" s="13">
        <v>115</v>
      </c>
      <c r="AS46" s="13">
        <v>18</v>
      </c>
      <c r="AT46" s="13">
        <v>10</v>
      </c>
    </row>
    <row r="47" spans="1:46" ht="14.25" customHeight="1">
      <c r="A47" s="10" t="s">
        <v>73</v>
      </c>
      <c r="B47" s="11">
        <f>SUM(B48:B50)</f>
        <v>2253.9999983568464</v>
      </c>
      <c r="C47" s="11">
        <f aca="true" t="shared" si="24" ref="C47:AQ47">SUM(C48:C50)</f>
        <v>3</v>
      </c>
      <c r="D47" s="11">
        <f t="shared" si="24"/>
        <v>32.999998356846476</v>
      </c>
      <c r="E47" s="11">
        <f t="shared" si="24"/>
        <v>35.999998356846476</v>
      </c>
      <c r="F47" s="11">
        <f t="shared" si="24"/>
        <v>34</v>
      </c>
      <c r="G47" s="11">
        <f t="shared" si="24"/>
        <v>33</v>
      </c>
      <c r="H47" s="11">
        <f t="shared" si="24"/>
        <v>33</v>
      </c>
      <c r="I47" s="11">
        <f t="shared" si="24"/>
        <v>33</v>
      </c>
      <c r="J47" s="11">
        <f t="shared" si="24"/>
        <v>133</v>
      </c>
      <c r="K47" s="11">
        <f t="shared" si="24"/>
        <v>33</v>
      </c>
      <c r="L47" s="11">
        <f t="shared" si="24"/>
        <v>34</v>
      </c>
      <c r="M47" s="11">
        <f t="shared" si="24"/>
        <v>35</v>
      </c>
      <c r="N47" s="11">
        <f t="shared" si="24"/>
        <v>36</v>
      </c>
      <c r="O47" s="11">
        <f t="shared" si="24"/>
        <v>36</v>
      </c>
      <c r="P47" s="11">
        <f t="shared" si="24"/>
        <v>174</v>
      </c>
      <c r="Q47" s="11">
        <f t="shared" si="24"/>
        <v>37</v>
      </c>
      <c r="R47" s="11">
        <f t="shared" si="24"/>
        <v>38</v>
      </c>
      <c r="S47" s="11">
        <f t="shared" si="24"/>
        <v>38</v>
      </c>
      <c r="T47" s="11">
        <f t="shared" si="24"/>
        <v>37</v>
      </c>
      <c r="U47" s="11">
        <f t="shared" si="24"/>
        <v>34</v>
      </c>
      <c r="V47" s="11">
        <f t="shared" si="24"/>
        <v>184</v>
      </c>
      <c r="W47" s="11">
        <f t="shared" si="24"/>
        <v>31</v>
      </c>
      <c r="X47" s="11">
        <f t="shared" si="24"/>
        <v>29</v>
      </c>
      <c r="Y47" s="11">
        <f t="shared" si="24"/>
        <v>27</v>
      </c>
      <c r="Z47" s="11">
        <f t="shared" si="24"/>
        <v>27</v>
      </c>
      <c r="AA47" s="11">
        <f t="shared" si="24"/>
        <v>28</v>
      </c>
      <c r="AB47" s="11">
        <f t="shared" si="24"/>
        <v>142</v>
      </c>
      <c r="AC47" s="11">
        <f t="shared" si="24"/>
        <v>158</v>
      </c>
      <c r="AD47" s="11">
        <f t="shared" si="24"/>
        <v>188</v>
      </c>
      <c r="AE47" s="11">
        <f t="shared" si="24"/>
        <v>214</v>
      </c>
      <c r="AF47" s="11">
        <f t="shared" si="24"/>
        <v>187</v>
      </c>
      <c r="AG47" s="11">
        <f t="shared" si="24"/>
        <v>160</v>
      </c>
      <c r="AH47" s="11">
        <f t="shared" si="24"/>
        <v>136</v>
      </c>
      <c r="AI47" s="11">
        <f t="shared" si="24"/>
        <v>110</v>
      </c>
      <c r="AJ47" s="11">
        <f t="shared" si="24"/>
        <v>104</v>
      </c>
      <c r="AK47" s="11">
        <f t="shared" si="24"/>
        <v>1257</v>
      </c>
      <c r="AL47" s="11">
        <f t="shared" si="24"/>
        <v>93</v>
      </c>
      <c r="AM47" s="11">
        <f t="shared" si="24"/>
        <v>70</v>
      </c>
      <c r="AN47" s="11">
        <f t="shared" si="24"/>
        <v>68</v>
      </c>
      <c r="AO47" s="11">
        <f t="shared" si="24"/>
        <v>54</v>
      </c>
      <c r="AP47" s="11">
        <f t="shared" si="24"/>
        <v>43</v>
      </c>
      <c r="AQ47" s="11">
        <f t="shared" si="24"/>
        <v>328</v>
      </c>
      <c r="AR47" s="11">
        <f>SUM(AR48:AR50)</f>
        <v>487</v>
      </c>
      <c r="AS47" s="11">
        <f>SUM(AS48:AS50)</f>
        <v>63</v>
      </c>
      <c r="AT47" s="11">
        <f>SUM(AT48:AT50)</f>
        <v>36</v>
      </c>
    </row>
    <row r="48" spans="1:46" ht="14.25" customHeight="1">
      <c r="A48" s="14" t="s">
        <v>74</v>
      </c>
      <c r="B48" s="9">
        <f>+E48+J48+P48+V48+AB48+AK48+AQ48</f>
        <v>1138.664315352697</v>
      </c>
      <c r="C48" s="13">
        <v>1</v>
      </c>
      <c r="D48" s="13">
        <v>16.664315352697095</v>
      </c>
      <c r="E48" s="23">
        <f t="shared" si="18"/>
        <v>17.664315352697095</v>
      </c>
      <c r="F48" s="13">
        <v>17</v>
      </c>
      <c r="G48" s="13">
        <v>17</v>
      </c>
      <c r="H48" s="13">
        <v>17</v>
      </c>
      <c r="I48" s="13">
        <v>17</v>
      </c>
      <c r="J48" s="23">
        <f>+I48+H48+G48+F48</f>
        <v>68</v>
      </c>
      <c r="K48" s="13">
        <v>17</v>
      </c>
      <c r="L48" s="13">
        <v>17</v>
      </c>
      <c r="M48" s="13">
        <v>18</v>
      </c>
      <c r="N48" s="13">
        <v>18</v>
      </c>
      <c r="O48" s="13">
        <v>18</v>
      </c>
      <c r="P48" s="23">
        <f t="shared" si="19"/>
        <v>88</v>
      </c>
      <c r="Q48" s="13">
        <v>19</v>
      </c>
      <c r="R48" s="13">
        <v>19</v>
      </c>
      <c r="S48" s="13">
        <v>19</v>
      </c>
      <c r="T48" s="13">
        <v>19</v>
      </c>
      <c r="U48" s="13">
        <v>17</v>
      </c>
      <c r="V48" s="23">
        <f t="shared" si="20"/>
        <v>93</v>
      </c>
      <c r="W48" s="13">
        <v>15</v>
      </c>
      <c r="X48" s="13">
        <v>15</v>
      </c>
      <c r="Y48" s="13">
        <v>13</v>
      </c>
      <c r="Z48" s="13">
        <v>13</v>
      </c>
      <c r="AA48" s="13">
        <v>14</v>
      </c>
      <c r="AB48" s="23">
        <f t="shared" si="21"/>
        <v>70</v>
      </c>
      <c r="AC48" s="13">
        <v>80</v>
      </c>
      <c r="AD48" s="13">
        <v>95</v>
      </c>
      <c r="AE48" s="13">
        <v>108</v>
      </c>
      <c r="AF48" s="13">
        <v>95</v>
      </c>
      <c r="AG48" s="13">
        <v>81</v>
      </c>
      <c r="AH48" s="13">
        <v>69</v>
      </c>
      <c r="AI48" s="13">
        <v>56</v>
      </c>
      <c r="AJ48" s="13">
        <v>53</v>
      </c>
      <c r="AK48" s="23">
        <f t="shared" si="22"/>
        <v>637</v>
      </c>
      <c r="AL48" s="13">
        <v>47</v>
      </c>
      <c r="AM48" s="13">
        <v>35</v>
      </c>
      <c r="AN48" s="13">
        <v>34</v>
      </c>
      <c r="AO48" s="13">
        <v>27</v>
      </c>
      <c r="AP48" s="13">
        <v>22</v>
      </c>
      <c r="AQ48" s="23">
        <f>SUM(AL48:AP48)</f>
        <v>165</v>
      </c>
      <c r="AR48" s="13">
        <v>246</v>
      </c>
      <c r="AS48" s="13">
        <v>32</v>
      </c>
      <c r="AT48" s="13">
        <v>18</v>
      </c>
    </row>
    <row r="49" spans="1:46" ht="14.25" customHeight="1">
      <c r="A49" s="14" t="s">
        <v>75</v>
      </c>
      <c r="B49" s="9">
        <f>+E49+J49+P49+V49+AB49+AK49+AQ49</f>
        <v>632.2290439999999</v>
      </c>
      <c r="C49" s="13">
        <v>1</v>
      </c>
      <c r="D49" s="13">
        <v>9.229044</v>
      </c>
      <c r="E49" s="23">
        <f t="shared" si="18"/>
        <v>10.229044</v>
      </c>
      <c r="F49" s="13">
        <v>10</v>
      </c>
      <c r="G49" s="13">
        <v>9</v>
      </c>
      <c r="H49" s="13">
        <v>9</v>
      </c>
      <c r="I49" s="13">
        <v>9</v>
      </c>
      <c r="J49" s="23">
        <f>+I49+H49+G49+F49</f>
        <v>37</v>
      </c>
      <c r="K49" s="13">
        <v>9</v>
      </c>
      <c r="L49" s="13">
        <v>10</v>
      </c>
      <c r="M49" s="13">
        <v>10</v>
      </c>
      <c r="N49" s="13">
        <v>10</v>
      </c>
      <c r="O49" s="13">
        <v>10</v>
      </c>
      <c r="P49" s="23">
        <f t="shared" si="19"/>
        <v>49</v>
      </c>
      <c r="Q49" s="13">
        <v>10</v>
      </c>
      <c r="R49" s="13">
        <v>11</v>
      </c>
      <c r="S49" s="13">
        <v>11</v>
      </c>
      <c r="T49" s="13">
        <v>10</v>
      </c>
      <c r="U49" s="13">
        <v>10</v>
      </c>
      <c r="V49" s="23">
        <f t="shared" si="20"/>
        <v>52</v>
      </c>
      <c r="W49" s="13">
        <v>9</v>
      </c>
      <c r="X49" s="13">
        <v>8</v>
      </c>
      <c r="Y49" s="13">
        <v>8</v>
      </c>
      <c r="Z49" s="13">
        <v>8</v>
      </c>
      <c r="AA49" s="13">
        <v>8</v>
      </c>
      <c r="AB49" s="23">
        <f t="shared" si="21"/>
        <v>41</v>
      </c>
      <c r="AC49" s="13">
        <v>44</v>
      </c>
      <c r="AD49" s="13">
        <v>53</v>
      </c>
      <c r="AE49" s="13">
        <v>60</v>
      </c>
      <c r="AF49" s="13">
        <v>52</v>
      </c>
      <c r="AG49" s="13">
        <v>45</v>
      </c>
      <c r="AH49" s="13">
        <v>38</v>
      </c>
      <c r="AI49" s="13">
        <v>30</v>
      </c>
      <c r="AJ49" s="13">
        <v>29</v>
      </c>
      <c r="AK49" s="23">
        <f t="shared" si="22"/>
        <v>351</v>
      </c>
      <c r="AL49" s="13">
        <v>26</v>
      </c>
      <c r="AM49" s="13">
        <v>20</v>
      </c>
      <c r="AN49" s="13">
        <v>19</v>
      </c>
      <c r="AO49" s="13">
        <v>15</v>
      </c>
      <c r="AP49" s="13">
        <v>12</v>
      </c>
      <c r="AQ49" s="23">
        <f>SUM(AL49:AP49)</f>
        <v>92</v>
      </c>
      <c r="AR49" s="13">
        <v>136</v>
      </c>
      <c r="AS49" s="13">
        <v>17</v>
      </c>
      <c r="AT49" s="13">
        <v>10</v>
      </c>
    </row>
    <row r="50" spans="1:46" ht="14.25" customHeight="1">
      <c r="A50" s="14" t="s">
        <v>76</v>
      </c>
      <c r="B50" s="9">
        <f>+E50+J50+P50+V50+AB50+AK50+AQ50</f>
        <v>483.1066390041494</v>
      </c>
      <c r="C50" s="13">
        <v>1</v>
      </c>
      <c r="D50" s="13">
        <v>7.106639004149379</v>
      </c>
      <c r="E50" s="23">
        <f t="shared" si="18"/>
        <v>8.106639004149379</v>
      </c>
      <c r="F50" s="13">
        <v>7</v>
      </c>
      <c r="G50" s="13">
        <v>7</v>
      </c>
      <c r="H50" s="13">
        <v>7</v>
      </c>
      <c r="I50" s="13">
        <v>7</v>
      </c>
      <c r="J50" s="23">
        <f>+I50+H50+G50+F50</f>
        <v>28</v>
      </c>
      <c r="K50" s="13">
        <v>7</v>
      </c>
      <c r="L50" s="13">
        <v>7</v>
      </c>
      <c r="M50" s="13">
        <v>7</v>
      </c>
      <c r="N50" s="13">
        <v>8</v>
      </c>
      <c r="O50" s="13">
        <v>8</v>
      </c>
      <c r="P50" s="23">
        <f t="shared" si="19"/>
        <v>37</v>
      </c>
      <c r="Q50" s="13">
        <v>8</v>
      </c>
      <c r="R50" s="13">
        <v>8</v>
      </c>
      <c r="S50" s="13">
        <v>8</v>
      </c>
      <c r="T50" s="13">
        <v>8</v>
      </c>
      <c r="U50" s="13">
        <v>7</v>
      </c>
      <c r="V50" s="23">
        <f t="shared" si="20"/>
        <v>39</v>
      </c>
      <c r="W50" s="13">
        <v>7</v>
      </c>
      <c r="X50" s="13">
        <v>6</v>
      </c>
      <c r="Y50" s="13">
        <v>6</v>
      </c>
      <c r="Z50" s="13">
        <v>6</v>
      </c>
      <c r="AA50" s="13">
        <v>6</v>
      </c>
      <c r="AB50" s="23">
        <f t="shared" si="21"/>
        <v>31</v>
      </c>
      <c r="AC50" s="13">
        <v>34</v>
      </c>
      <c r="AD50" s="13">
        <v>40</v>
      </c>
      <c r="AE50" s="13">
        <v>46</v>
      </c>
      <c r="AF50" s="13">
        <v>40</v>
      </c>
      <c r="AG50" s="13">
        <v>34</v>
      </c>
      <c r="AH50" s="13">
        <v>29</v>
      </c>
      <c r="AI50" s="13">
        <v>24</v>
      </c>
      <c r="AJ50" s="13">
        <v>22</v>
      </c>
      <c r="AK50" s="23">
        <f t="shared" si="22"/>
        <v>269</v>
      </c>
      <c r="AL50" s="13">
        <v>20</v>
      </c>
      <c r="AM50" s="13">
        <v>15</v>
      </c>
      <c r="AN50" s="13">
        <v>15</v>
      </c>
      <c r="AO50" s="13">
        <v>12</v>
      </c>
      <c r="AP50" s="13">
        <v>9</v>
      </c>
      <c r="AQ50" s="23">
        <f>SUM(AL50:AP50)</f>
        <v>71</v>
      </c>
      <c r="AR50" s="13">
        <v>105</v>
      </c>
      <c r="AS50" s="13">
        <v>14</v>
      </c>
      <c r="AT50" s="13">
        <v>8</v>
      </c>
    </row>
    <row r="51" spans="1:46" ht="14.25" customHeight="1">
      <c r="A51" s="19" t="s">
        <v>77</v>
      </c>
      <c r="B51" s="20">
        <f>+B52+B54+B56+B62</f>
        <v>48207.437253729324</v>
      </c>
      <c r="C51" s="20">
        <f aca="true" t="shared" si="25" ref="C51:AQ51">+C52+C54+C56+C62</f>
        <v>75.3983482585662</v>
      </c>
      <c r="D51" s="20">
        <f t="shared" si="25"/>
        <v>907.038905470763</v>
      </c>
      <c r="E51" s="20">
        <f t="shared" si="25"/>
        <v>982.4372537293292</v>
      </c>
      <c r="F51" s="20">
        <f t="shared" si="25"/>
        <v>969</v>
      </c>
      <c r="G51" s="20">
        <f t="shared" si="25"/>
        <v>953</v>
      </c>
      <c r="H51" s="20">
        <f t="shared" si="25"/>
        <v>938</v>
      </c>
      <c r="I51" s="20">
        <f t="shared" si="25"/>
        <v>924</v>
      </c>
      <c r="J51" s="20">
        <f t="shared" si="25"/>
        <v>3784</v>
      </c>
      <c r="K51" s="20">
        <f t="shared" si="25"/>
        <v>909</v>
      </c>
      <c r="L51" s="20">
        <f t="shared" si="25"/>
        <v>896</v>
      </c>
      <c r="M51" s="20">
        <f t="shared" si="25"/>
        <v>883</v>
      </c>
      <c r="N51" s="20">
        <f t="shared" si="25"/>
        <v>873</v>
      </c>
      <c r="O51" s="20">
        <f t="shared" si="25"/>
        <v>865</v>
      </c>
      <c r="P51" s="20">
        <f t="shared" si="25"/>
        <v>4426</v>
      </c>
      <c r="Q51" s="20">
        <f t="shared" si="25"/>
        <v>857</v>
      </c>
      <c r="R51" s="20">
        <f t="shared" si="25"/>
        <v>851</v>
      </c>
      <c r="S51" s="20">
        <f t="shared" si="25"/>
        <v>851</v>
      </c>
      <c r="T51" s="20">
        <f t="shared" si="25"/>
        <v>858</v>
      </c>
      <c r="U51" s="20">
        <f t="shared" si="25"/>
        <v>871</v>
      </c>
      <c r="V51" s="20">
        <f t="shared" si="25"/>
        <v>4288</v>
      </c>
      <c r="W51" s="20">
        <f t="shared" si="25"/>
        <v>883</v>
      </c>
      <c r="X51" s="20">
        <f t="shared" si="25"/>
        <v>897</v>
      </c>
      <c r="Y51" s="20">
        <f t="shared" si="25"/>
        <v>915</v>
      </c>
      <c r="Z51" s="20">
        <f t="shared" si="25"/>
        <v>940</v>
      </c>
      <c r="AA51" s="20">
        <f t="shared" si="25"/>
        <v>966</v>
      </c>
      <c r="AB51" s="20">
        <f t="shared" si="25"/>
        <v>4601</v>
      </c>
      <c r="AC51" s="20">
        <f t="shared" si="25"/>
        <v>5169</v>
      </c>
      <c r="AD51" s="20">
        <f t="shared" si="25"/>
        <v>5172</v>
      </c>
      <c r="AE51" s="20">
        <f t="shared" si="25"/>
        <v>4898</v>
      </c>
      <c r="AF51" s="20">
        <f t="shared" si="25"/>
        <v>3858</v>
      </c>
      <c r="AG51" s="20">
        <f t="shared" si="25"/>
        <v>3116</v>
      </c>
      <c r="AH51" s="20">
        <f t="shared" si="25"/>
        <v>2381</v>
      </c>
      <c r="AI51" s="20">
        <f t="shared" si="25"/>
        <v>1805</v>
      </c>
      <c r="AJ51" s="20">
        <f t="shared" si="25"/>
        <v>1382</v>
      </c>
      <c r="AK51" s="20">
        <f t="shared" si="25"/>
        <v>27781</v>
      </c>
      <c r="AL51" s="20">
        <f t="shared" si="25"/>
        <v>924</v>
      </c>
      <c r="AM51" s="20">
        <f t="shared" si="25"/>
        <v>604</v>
      </c>
      <c r="AN51" s="20">
        <f t="shared" si="25"/>
        <v>377</v>
      </c>
      <c r="AO51" s="20">
        <f t="shared" si="25"/>
        <v>241</v>
      </c>
      <c r="AP51" s="20">
        <f t="shared" si="25"/>
        <v>199</v>
      </c>
      <c r="AQ51" s="20">
        <f t="shared" si="25"/>
        <v>2345</v>
      </c>
      <c r="AR51" s="20">
        <f>+AR52+AR54+AR56+AR62</f>
        <v>12647</v>
      </c>
      <c r="AS51" s="20">
        <f>+AS52+AS54+AS56+AS62</f>
        <v>1734</v>
      </c>
      <c r="AT51" s="20">
        <f>+AT52+AT54+AT56+AT62</f>
        <v>987</v>
      </c>
    </row>
    <row r="52" spans="1:46" ht="14.25" customHeight="1">
      <c r="A52" s="10" t="s">
        <v>78</v>
      </c>
      <c r="B52" s="11">
        <f>+B53</f>
        <v>20936</v>
      </c>
      <c r="C52" s="11">
        <f aca="true" t="shared" si="26" ref="C52:AQ52">+C53</f>
        <v>32</v>
      </c>
      <c r="D52" s="11">
        <f t="shared" si="26"/>
        <v>389</v>
      </c>
      <c r="E52" s="11">
        <f t="shared" si="26"/>
        <v>421</v>
      </c>
      <c r="F52" s="11">
        <f t="shared" si="26"/>
        <v>409</v>
      </c>
      <c r="G52" s="11">
        <f t="shared" si="26"/>
        <v>397</v>
      </c>
      <c r="H52" s="11">
        <f t="shared" si="26"/>
        <v>386</v>
      </c>
      <c r="I52" s="11">
        <f t="shared" si="26"/>
        <v>376</v>
      </c>
      <c r="J52" s="11">
        <f t="shared" si="26"/>
        <v>1568</v>
      </c>
      <c r="K52" s="11">
        <f t="shared" si="26"/>
        <v>367</v>
      </c>
      <c r="L52" s="11">
        <f t="shared" si="26"/>
        <v>359</v>
      </c>
      <c r="M52" s="11">
        <f t="shared" si="26"/>
        <v>353</v>
      </c>
      <c r="N52" s="11">
        <f t="shared" si="26"/>
        <v>349</v>
      </c>
      <c r="O52" s="11">
        <f t="shared" si="26"/>
        <v>346</v>
      </c>
      <c r="P52" s="11">
        <f t="shared" si="26"/>
        <v>1774</v>
      </c>
      <c r="Q52" s="11">
        <f t="shared" si="26"/>
        <v>344</v>
      </c>
      <c r="R52" s="11">
        <f t="shared" si="26"/>
        <v>343</v>
      </c>
      <c r="S52" s="11">
        <f t="shared" si="26"/>
        <v>347</v>
      </c>
      <c r="T52" s="11">
        <f t="shared" si="26"/>
        <v>358</v>
      </c>
      <c r="U52" s="11">
        <f t="shared" si="26"/>
        <v>373</v>
      </c>
      <c r="V52" s="11">
        <f t="shared" si="26"/>
        <v>1765</v>
      </c>
      <c r="W52" s="11">
        <f t="shared" si="26"/>
        <v>388</v>
      </c>
      <c r="X52" s="11">
        <f t="shared" si="26"/>
        <v>404</v>
      </c>
      <c r="Y52" s="11">
        <f t="shared" si="26"/>
        <v>418</v>
      </c>
      <c r="Z52" s="11">
        <f t="shared" si="26"/>
        <v>426</v>
      </c>
      <c r="AA52" s="11">
        <f t="shared" si="26"/>
        <v>431</v>
      </c>
      <c r="AB52" s="11">
        <f t="shared" si="26"/>
        <v>2067</v>
      </c>
      <c r="AC52" s="11">
        <f t="shared" si="26"/>
        <v>2224</v>
      </c>
      <c r="AD52" s="11">
        <f t="shared" si="26"/>
        <v>2249</v>
      </c>
      <c r="AE52" s="11">
        <f t="shared" si="26"/>
        <v>2036</v>
      </c>
      <c r="AF52" s="11">
        <f t="shared" si="26"/>
        <v>1623</v>
      </c>
      <c r="AG52" s="11">
        <f t="shared" si="26"/>
        <v>1453</v>
      </c>
      <c r="AH52" s="11">
        <f t="shared" si="26"/>
        <v>1126</v>
      </c>
      <c r="AI52" s="11">
        <f t="shared" si="26"/>
        <v>874</v>
      </c>
      <c r="AJ52" s="11">
        <f t="shared" si="26"/>
        <v>658</v>
      </c>
      <c r="AK52" s="11">
        <f t="shared" si="26"/>
        <v>12243</v>
      </c>
      <c r="AL52" s="11">
        <f t="shared" si="26"/>
        <v>442</v>
      </c>
      <c r="AM52" s="11">
        <f t="shared" si="26"/>
        <v>283</v>
      </c>
      <c r="AN52" s="11">
        <f t="shared" si="26"/>
        <v>160</v>
      </c>
      <c r="AO52" s="11">
        <f t="shared" si="26"/>
        <v>114</v>
      </c>
      <c r="AP52" s="11">
        <f t="shared" si="26"/>
        <v>99</v>
      </c>
      <c r="AQ52" s="11">
        <f t="shared" si="26"/>
        <v>1098</v>
      </c>
      <c r="AR52" s="11">
        <f>+AR53</f>
        <v>5410</v>
      </c>
      <c r="AS52" s="11">
        <f>+AS53</f>
        <v>744</v>
      </c>
      <c r="AT52" s="11">
        <f>+AT53</f>
        <v>423</v>
      </c>
    </row>
    <row r="53" spans="1:46" ht="14.25" customHeight="1">
      <c r="A53" s="12" t="s">
        <v>79</v>
      </c>
      <c r="B53" s="9">
        <f>+E53+J53+P53+V53+AB53+AK53+AQ53</f>
        <v>20936</v>
      </c>
      <c r="C53" s="13">
        <v>32</v>
      </c>
      <c r="D53" s="13">
        <v>389</v>
      </c>
      <c r="E53" s="23">
        <f>+D53+C53</f>
        <v>421</v>
      </c>
      <c r="F53" s="13">
        <v>409</v>
      </c>
      <c r="G53" s="13">
        <v>397</v>
      </c>
      <c r="H53" s="13">
        <v>386</v>
      </c>
      <c r="I53" s="13">
        <v>376</v>
      </c>
      <c r="J53" s="23">
        <f>+I53+H53+G53+F53</f>
        <v>1568</v>
      </c>
      <c r="K53" s="13">
        <v>367</v>
      </c>
      <c r="L53" s="13">
        <v>359</v>
      </c>
      <c r="M53" s="13">
        <v>353</v>
      </c>
      <c r="N53" s="13">
        <v>349</v>
      </c>
      <c r="O53" s="13">
        <v>346</v>
      </c>
      <c r="P53" s="23">
        <f>+O53+N53+M53+L53+K53</f>
        <v>1774</v>
      </c>
      <c r="Q53" s="13">
        <v>344</v>
      </c>
      <c r="R53" s="13">
        <v>343</v>
      </c>
      <c r="S53" s="13">
        <v>347</v>
      </c>
      <c r="T53" s="13">
        <v>358</v>
      </c>
      <c r="U53" s="13">
        <v>373</v>
      </c>
      <c r="V53" s="23">
        <f aca="true" t="shared" si="27" ref="V53:V67">+U53+T53+S53+R53+Q53</f>
        <v>1765</v>
      </c>
      <c r="W53" s="13">
        <v>388</v>
      </c>
      <c r="X53" s="13">
        <v>404</v>
      </c>
      <c r="Y53" s="13">
        <v>418</v>
      </c>
      <c r="Z53" s="13">
        <v>426</v>
      </c>
      <c r="AA53" s="13">
        <v>431</v>
      </c>
      <c r="AB53" s="23">
        <f aca="true" t="shared" si="28" ref="AB53:AB67">+AA53+Z53+Y53+X53+W53</f>
        <v>2067</v>
      </c>
      <c r="AC53" s="13">
        <v>2224</v>
      </c>
      <c r="AD53" s="13">
        <v>2249</v>
      </c>
      <c r="AE53" s="13">
        <v>2036</v>
      </c>
      <c r="AF53" s="13">
        <v>1623</v>
      </c>
      <c r="AG53" s="13">
        <v>1453</v>
      </c>
      <c r="AH53" s="13">
        <v>1126</v>
      </c>
      <c r="AI53" s="13">
        <v>874</v>
      </c>
      <c r="AJ53" s="13">
        <v>658</v>
      </c>
      <c r="AK53" s="23">
        <f aca="true" t="shared" si="29" ref="AK53:AK67">SUM(AC53:AJ53)</f>
        <v>12243</v>
      </c>
      <c r="AL53" s="13">
        <v>442</v>
      </c>
      <c r="AM53" s="13">
        <v>283</v>
      </c>
      <c r="AN53" s="13">
        <v>160</v>
      </c>
      <c r="AO53" s="13">
        <v>114</v>
      </c>
      <c r="AP53" s="13">
        <v>99</v>
      </c>
      <c r="AQ53" s="23">
        <f>SUM(AL53:AP53)</f>
        <v>1098</v>
      </c>
      <c r="AR53" s="13">
        <v>5410</v>
      </c>
      <c r="AS53" s="13">
        <v>744</v>
      </c>
      <c r="AT53" s="13">
        <v>423</v>
      </c>
    </row>
    <row r="54" spans="1:46" ht="14.25" customHeight="1">
      <c r="A54" s="10" t="s">
        <v>80</v>
      </c>
      <c r="B54" s="11">
        <f>+B55</f>
        <v>1995</v>
      </c>
      <c r="C54" s="11">
        <f aca="true" t="shared" si="30" ref="C54:AQ54">+C55</f>
        <v>3</v>
      </c>
      <c r="D54" s="11">
        <f t="shared" si="30"/>
        <v>32</v>
      </c>
      <c r="E54" s="11">
        <f t="shared" si="30"/>
        <v>35</v>
      </c>
      <c r="F54" s="11">
        <f t="shared" si="30"/>
        <v>37</v>
      </c>
      <c r="G54" s="11">
        <f t="shared" si="30"/>
        <v>38</v>
      </c>
      <c r="H54" s="11">
        <f t="shared" si="30"/>
        <v>39</v>
      </c>
      <c r="I54" s="11">
        <f t="shared" si="30"/>
        <v>40</v>
      </c>
      <c r="J54" s="11">
        <f t="shared" si="30"/>
        <v>154</v>
      </c>
      <c r="K54" s="11">
        <f t="shared" si="30"/>
        <v>41</v>
      </c>
      <c r="L54" s="11">
        <f t="shared" si="30"/>
        <v>42</v>
      </c>
      <c r="M54" s="11">
        <f t="shared" si="30"/>
        <v>42</v>
      </c>
      <c r="N54" s="11">
        <f t="shared" si="30"/>
        <v>42</v>
      </c>
      <c r="O54" s="11">
        <f t="shared" si="30"/>
        <v>42</v>
      </c>
      <c r="P54" s="11">
        <f t="shared" si="30"/>
        <v>209</v>
      </c>
      <c r="Q54" s="11">
        <f t="shared" si="30"/>
        <v>42</v>
      </c>
      <c r="R54" s="11">
        <f t="shared" si="30"/>
        <v>42</v>
      </c>
      <c r="S54" s="11">
        <f t="shared" si="30"/>
        <v>41</v>
      </c>
      <c r="T54" s="11">
        <f t="shared" si="30"/>
        <v>41</v>
      </c>
      <c r="U54" s="11">
        <f t="shared" si="30"/>
        <v>41</v>
      </c>
      <c r="V54" s="11">
        <f t="shared" si="30"/>
        <v>207</v>
      </c>
      <c r="W54" s="11">
        <f t="shared" si="30"/>
        <v>40</v>
      </c>
      <c r="X54" s="11">
        <f t="shared" si="30"/>
        <v>40</v>
      </c>
      <c r="Y54" s="11">
        <f t="shared" si="30"/>
        <v>39</v>
      </c>
      <c r="Z54" s="11">
        <f t="shared" si="30"/>
        <v>40</v>
      </c>
      <c r="AA54" s="11">
        <f t="shared" si="30"/>
        <v>40</v>
      </c>
      <c r="AB54" s="11">
        <f t="shared" si="30"/>
        <v>199</v>
      </c>
      <c r="AC54" s="11">
        <f t="shared" si="30"/>
        <v>205</v>
      </c>
      <c r="AD54" s="11">
        <f t="shared" si="30"/>
        <v>196</v>
      </c>
      <c r="AE54" s="11">
        <f t="shared" si="30"/>
        <v>158</v>
      </c>
      <c r="AF54" s="11">
        <f t="shared" si="30"/>
        <v>143</v>
      </c>
      <c r="AG54" s="11">
        <f t="shared" si="30"/>
        <v>121</v>
      </c>
      <c r="AH54" s="11">
        <f t="shared" si="30"/>
        <v>99</v>
      </c>
      <c r="AI54" s="11">
        <f t="shared" si="30"/>
        <v>57</v>
      </c>
      <c r="AJ54" s="11">
        <f t="shared" si="30"/>
        <v>66</v>
      </c>
      <c r="AK54" s="11">
        <f t="shared" si="30"/>
        <v>1045</v>
      </c>
      <c r="AL54" s="11">
        <f t="shared" si="30"/>
        <v>61</v>
      </c>
      <c r="AM54" s="11">
        <f t="shared" si="30"/>
        <v>33</v>
      </c>
      <c r="AN54" s="11">
        <f t="shared" si="30"/>
        <v>27</v>
      </c>
      <c r="AO54" s="11">
        <f t="shared" si="30"/>
        <v>12</v>
      </c>
      <c r="AP54" s="11">
        <f t="shared" si="30"/>
        <v>13</v>
      </c>
      <c r="AQ54" s="11">
        <f t="shared" si="30"/>
        <v>146</v>
      </c>
      <c r="AR54" s="11">
        <f>+AR55</f>
        <v>453</v>
      </c>
      <c r="AS54" s="11">
        <f>+AS55</f>
        <v>61</v>
      </c>
      <c r="AT54" s="11">
        <f>+AT55</f>
        <v>35</v>
      </c>
    </row>
    <row r="55" spans="1:46" ht="14.25" customHeight="1">
      <c r="A55" s="12" t="s">
        <v>81</v>
      </c>
      <c r="B55" s="9">
        <f>+E55+J55+P55+V55+AB55+AK55+AQ55</f>
        <v>1995</v>
      </c>
      <c r="C55" s="13">
        <v>3</v>
      </c>
      <c r="D55" s="13">
        <v>32</v>
      </c>
      <c r="E55" s="23">
        <f>+D55+C55</f>
        <v>35</v>
      </c>
      <c r="F55" s="13">
        <v>37</v>
      </c>
      <c r="G55" s="13">
        <v>38</v>
      </c>
      <c r="H55" s="13">
        <v>39</v>
      </c>
      <c r="I55" s="13">
        <v>40</v>
      </c>
      <c r="J55" s="23">
        <f>+I55+H55+G55+F55</f>
        <v>154</v>
      </c>
      <c r="K55" s="13">
        <v>41</v>
      </c>
      <c r="L55" s="13">
        <v>42</v>
      </c>
      <c r="M55" s="13">
        <v>42</v>
      </c>
      <c r="N55" s="13">
        <v>42</v>
      </c>
      <c r="O55" s="13">
        <v>42</v>
      </c>
      <c r="P55" s="23">
        <f>+O55+N55+M55+L55+K55</f>
        <v>209</v>
      </c>
      <c r="Q55" s="13">
        <v>42</v>
      </c>
      <c r="R55" s="13">
        <v>42</v>
      </c>
      <c r="S55" s="13">
        <v>41</v>
      </c>
      <c r="T55" s="13">
        <v>41</v>
      </c>
      <c r="U55" s="13">
        <v>41</v>
      </c>
      <c r="V55" s="23">
        <f t="shared" si="27"/>
        <v>207</v>
      </c>
      <c r="W55" s="13">
        <v>40</v>
      </c>
      <c r="X55" s="13">
        <v>40</v>
      </c>
      <c r="Y55" s="13">
        <v>39</v>
      </c>
      <c r="Z55" s="13">
        <v>40</v>
      </c>
      <c r="AA55" s="13">
        <v>40</v>
      </c>
      <c r="AB55" s="23">
        <f t="shared" si="28"/>
        <v>199</v>
      </c>
      <c r="AC55" s="13">
        <v>205</v>
      </c>
      <c r="AD55" s="13">
        <v>196</v>
      </c>
      <c r="AE55" s="13">
        <v>158</v>
      </c>
      <c r="AF55" s="13">
        <v>143</v>
      </c>
      <c r="AG55" s="13">
        <v>121</v>
      </c>
      <c r="AH55" s="13">
        <v>99</v>
      </c>
      <c r="AI55" s="13">
        <v>57</v>
      </c>
      <c r="AJ55" s="13">
        <v>66</v>
      </c>
      <c r="AK55" s="23">
        <f t="shared" si="29"/>
        <v>1045</v>
      </c>
      <c r="AL55" s="13">
        <v>61</v>
      </c>
      <c r="AM55" s="13">
        <v>33</v>
      </c>
      <c r="AN55" s="13">
        <v>27</v>
      </c>
      <c r="AO55" s="13">
        <v>12</v>
      </c>
      <c r="AP55" s="13">
        <v>13</v>
      </c>
      <c r="AQ55" s="23">
        <f>SUM(AL55:AP55)</f>
        <v>146</v>
      </c>
      <c r="AR55" s="13">
        <v>453</v>
      </c>
      <c r="AS55" s="13">
        <v>61</v>
      </c>
      <c r="AT55" s="13">
        <v>35</v>
      </c>
    </row>
    <row r="56" spans="1:46" ht="14.25" customHeight="1">
      <c r="A56" s="10" t="s">
        <v>82</v>
      </c>
      <c r="B56" s="11">
        <f>SUM(B57:B61)</f>
        <v>5284.9999999959</v>
      </c>
      <c r="C56" s="11">
        <f aca="true" t="shared" si="31" ref="C56:AQ56">SUM(C57:C61)</f>
        <v>5.9999999997</v>
      </c>
      <c r="D56" s="11">
        <f t="shared" si="31"/>
        <v>75.99999999619999</v>
      </c>
      <c r="E56" s="11">
        <f t="shared" si="31"/>
        <v>81.9999999959</v>
      </c>
      <c r="F56" s="11">
        <f t="shared" si="31"/>
        <v>89</v>
      </c>
      <c r="G56" s="11">
        <f t="shared" si="31"/>
        <v>94</v>
      </c>
      <c r="H56" s="11">
        <f t="shared" si="31"/>
        <v>97</v>
      </c>
      <c r="I56" s="11">
        <f t="shared" si="31"/>
        <v>99</v>
      </c>
      <c r="J56" s="11">
        <f t="shared" si="31"/>
        <v>379</v>
      </c>
      <c r="K56" s="11">
        <f t="shared" si="31"/>
        <v>99</v>
      </c>
      <c r="L56" s="11">
        <f t="shared" si="31"/>
        <v>98</v>
      </c>
      <c r="M56" s="11">
        <f t="shared" si="31"/>
        <v>96</v>
      </c>
      <c r="N56" s="11">
        <f t="shared" si="31"/>
        <v>94</v>
      </c>
      <c r="O56" s="11">
        <f t="shared" si="31"/>
        <v>92</v>
      </c>
      <c r="P56" s="11">
        <f t="shared" si="31"/>
        <v>479</v>
      </c>
      <c r="Q56" s="11">
        <f t="shared" si="31"/>
        <v>88</v>
      </c>
      <c r="R56" s="11">
        <f t="shared" si="31"/>
        <v>84</v>
      </c>
      <c r="S56" s="11">
        <f t="shared" si="31"/>
        <v>82</v>
      </c>
      <c r="T56" s="11">
        <f t="shared" si="31"/>
        <v>82</v>
      </c>
      <c r="U56" s="11">
        <f t="shared" si="31"/>
        <v>84</v>
      </c>
      <c r="V56" s="11">
        <f t="shared" si="31"/>
        <v>420</v>
      </c>
      <c r="W56" s="11">
        <f t="shared" si="31"/>
        <v>85</v>
      </c>
      <c r="X56" s="11">
        <f t="shared" si="31"/>
        <v>87</v>
      </c>
      <c r="Y56" s="11">
        <f t="shared" si="31"/>
        <v>89</v>
      </c>
      <c r="Z56" s="11">
        <f t="shared" si="31"/>
        <v>91</v>
      </c>
      <c r="AA56" s="11">
        <f t="shared" si="31"/>
        <v>93</v>
      </c>
      <c r="AB56" s="11">
        <f t="shared" si="31"/>
        <v>445</v>
      </c>
      <c r="AC56" s="11">
        <f t="shared" si="31"/>
        <v>508</v>
      </c>
      <c r="AD56" s="11">
        <f t="shared" si="31"/>
        <v>538</v>
      </c>
      <c r="AE56" s="11">
        <f t="shared" si="31"/>
        <v>564</v>
      </c>
      <c r="AF56" s="11">
        <f t="shared" si="31"/>
        <v>397</v>
      </c>
      <c r="AG56" s="11">
        <f t="shared" si="31"/>
        <v>337</v>
      </c>
      <c r="AH56" s="11">
        <f t="shared" si="31"/>
        <v>320</v>
      </c>
      <c r="AI56" s="11">
        <f t="shared" si="31"/>
        <v>243</v>
      </c>
      <c r="AJ56" s="11">
        <f t="shared" si="31"/>
        <v>181</v>
      </c>
      <c r="AK56" s="11">
        <f t="shared" si="31"/>
        <v>3088</v>
      </c>
      <c r="AL56" s="11">
        <f t="shared" si="31"/>
        <v>123</v>
      </c>
      <c r="AM56" s="11">
        <f t="shared" si="31"/>
        <v>114</v>
      </c>
      <c r="AN56" s="11">
        <f t="shared" si="31"/>
        <v>67</v>
      </c>
      <c r="AO56" s="11">
        <f t="shared" si="31"/>
        <v>51</v>
      </c>
      <c r="AP56" s="11">
        <f t="shared" si="31"/>
        <v>37</v>
      </c>
      <c r="AQ56" s="11">
        <f t="shared" si="31"/>
        <v>392</v>
      </c>
      <c r="AR56" s="11">
        <f>SUM(AR57:AR61)</f>
        <v>1422</v>
      </c>
      <c r="AS56" s="11">
        <f>SUM(AS57:AS61)</f>
        <v>145</v>
      </c>
      <c r="AT56" s="11">
        <f>SUM(AT57:AT61)</f>
        <v>83</v>
      </c>
    </row>
    <row r="57" spans="1:46" ht="14.25" customHeight="1">
      <c r="A57" s="12" t="s">
        <v>83</v>
      </c>
      <c r="B57" s="9">
        <f>+E57+J57+P57+V57+AB57+AK57+AQ57</f>
        <v>1122.3311453830001</v>
      </c>
      <c r="C57" s="13">
        <v>1.268132589</v>
      </c>
      <c r="D57" s="13">
        <v>16.063012794000002</v>
      </c>
      <c r="E57" s="23">
        <f aca="true" t="shared" si="32" ref="E57:E67">+D57+C57</f>
        <v>17.331145383000003</v>
      </c>
      <c r="F57" s="13">
        <v>19</v>
      </c>
      <c r="G57" s="13">
        <v>20</v>
      </c>
      <c r="H57" s="13">
        <v>21</v>
      </c>
      <c r="I57" s="13">
        <v>21</v>
      </c>
      <c r="J57" s="23">
        <f>+I57+H57+G57+F57</f>
        <v>81</v>
      </c>
      <c r="K57" s="13">
        <v>21</v>
      </c>
      <c r="L57" s="13">
        <v>21</v>
      </c>
      <c r="M57" s="13">
        <v>21</v>
      </c>
      <c r="N57" s="13">
        <v>20</v>
      </c>
      <c r="O57" s="13">
        <v>19</v>
      </c>
      <c r="P57" s="23">
        <f>+O57+N57+M57+L57+K57</f>
        <v>102</v>
      </c>
      <c r="Q57" s="13">
        <v>18</v>
      </c>
      <c r="R57" s="13">
        <v>18</v>
      </c>
      <c r="S57" s="13">
        <v>18</v>
      </c>
      <c r="T57" s="13">
        <v>18</v>
      </c>
      <c r="U57" s="13">
        <v>18</v>
      </c>
      <c r="V57" s="23">
        <f t="shared" si="27"/>
        <v>90</v>
      </c>
      <c r="W57" s="13">
        <v>18</v>
      </c>
      <c r="X57" s="13">
        <v>19</v>
      </c>
      <c r="Y57" s="13">
        <v>19</v>
      </c>
      <c r="Z57" s="13">
        <v>19</v>
      </c>
      <c r="AA57" s="13">
        <v>19</v>
      </c>
      <c r="AB57" s="23">
        <f t="shared" si="28"/>
        <v>94</v>
      </c>
      <c r="AC57" s="13">
        <v>108</v>
      </c>
      <c r="AD57" s="13">
        <v>114</v>
      </c>
      <c r="AE57" s="13">
        <v>119</v>
      </c>
      <c r="AF57" s="13">
        <v>84</v>
      </c>
      <c r="AG57" s="13">
        <v>71</v>
      </c>
      <c r="AH57" s="13">
        <v>68</v>
      </c>
      <c r="AI57" s="13">
        <v>50</v>
      </c>
      <c r="AJ57" s="13">
        <v>39</v>
      </c>
      <c r="AK57" s="23">
        <f t="shared" si="29"/>
        <v>653</v>
      </c>
      <c r="AL57" s="13">
        <v>26</v>
      </c>
      <c r="AM57" s="13">
        <v>24</v>
      </c>
      <c r="AN57" s="13">
        <v>15</v>
      </c>
      <c r="AO57" s="13">
        <v>11</v>
      </c>
      <c r="AP57" s="13">
        <v>9</v>
      </c>
      <c r="AQ57" s="23">
        <f>SUM(AL57:AP57)</f>
        <v>85</v>
      </c>
      <c r="AR57" s="13">
        <v>301</v>
      </c>
      <c r="AS57" s="13">
        <v>31</v>
      </c>
      <c r="AT57" s="13">
        <v>18</v>
      </c>
    </row>
    <row r="58" spans="1:46" ht="14.25" customHeight="1">
      <c r="A58" s="12" t="s">
        <v>84</v>
      </c>
      <c r="B58" s="9">
        <f>+E58+J58+P58+V58+AB58+AK58+AQ58</f>
        <v>2131.2763373850003</v>
      </c>
      <c r="C58" s="13">
        <v>2.434853955</v>
      </c>
      <c r="D58" s="13">
        <v>30.841483430000004</v>
      </c>
      <c r="E58" s="23">
        <f t="shared" si="32"/>
        <v>33.276337385000005</v>
      </c>
      <c r="F58" s="13">
        <v>35</v>
      </c>
      <c r="G58" s="13">
        <v>38</v>
      </c>
      <c r="H58" s="13">
        <v>39</v>
      </c>
      <c r="I58" s="13">
        <v>40</v>
      </c>
      <c r="J58" s="23">
        <f>+I58+H58+G58+F58</f>
        <v>152</v>
      </c>
      <c r="K58" s="13">
        <v>40</v>
      </c>
      <c r="L58" s="13">
        <v>39</v>
      </c>
      <c r="M58" s="13">
        <v>39</v>
      </c>
      <c r="N58" s="13">
        <v>38</v>
      </c>
      <c r="O58" s="13">
        <v>37</v>
      </c>
      <c r="P58" s="23">
        <f>+O58+N58+M58+L58+K58</f>
        <v>193</v>
      </c>
      <c r="Q58" s="13">
        <v>35</v>
      </c>
      <c r="R58" s="13">
        <v>34</v>
      </c>
      <c r="S58" s="13">
        <v>33</v>
      </c>
      <c r="T58" s="13">
        <v>33</v>
      </c>
      <c r="U58" s="13">
        <v>34</v>
      </c>
      <c r="V58" s="23">
        <f t="shared" si="27"/>
        <v>169</v>
      </c>
      <c r="W58" s="13">
        <v>35</v>
      </c>
      <c r="X58" s="13">
        <v>36</v>
      </c>
      <c r="Y58" s="13">
        <v>35</v>
      </c>
      <c r="Z58" s="13">
        <v>36</v>
      </c>
      <c r="AA58" s="13">
        <v>38</v>
      </c>
      <c r="AB58" s="23">
        <f t="shared" si="28"/>
        <v>180</v>
      </c>
      <c r="AC58" s="13">
        <v>206</v>
      </c>
      <c r="AD58" s="13">
        <v>218</v>
      </c>
      <c r="AE58" s="13">
        <v>229</v>
      </c>
      <c r="AF58" s="13">
        <v>160</v>
      </c>
      <c r="AG58" s="13">
        <v>137</v>
      </c>
      <c r="AH58" s="13">
        <v>129</v>
      </c>
      <c r="AI58" s="13">
        <v>99</v>
      </c>
      <c r="AJ58" s="13">
        <v>73</v>
      </c>
      <c r="AK58" s="23">
        <f t="shared" si="29"/>
        <v>1251</v>
      </c>
      <c r="AL58" s="13">
        <v>50</v>
      </c>
      <c r="AM58" s="13">
        <v>46</v>
      </c>
      <c r="AN58" s="13">
        <v>27</v>
      </c>
      <c r="AO58" s="13">
        <v>18</v>
      </c>
      <c r="AP58" s="13">
        <v>12</v>
      </c>
      <c r="AQ58" s="23">
        <f>SUM(AL58:AP58)</f>
        <v>153</v>
      </c>
      <c r="AR58" s="13">
        <v>576</v>
      </c>
      <c r="AS58" s="13">
        <v>59</v>
      </c>
      <c r="AT58" s="13">
        <v>34</v>
      </c>
    </row>
    <row r="59" spans="1:46" ht="14.25" customHeight="1">
      <c r="A59" s="12" t="s">
        <v>85</v>
      </c>
      <c r="B59" s="9">
        <f>+E59+J59+P59+V59+AB59+AK59+AQ59</f>
        <v>1242.2015096804</v>
      </c>
      <c r="C59" s="13">
        <v>1.4049885132</v>
      </c>
      <c r="D59" s="13">
        <v>17.796521167199998</v>
      </c>
      <c r="E59" s="23">
        <f t="shared" si="32"/>
        <v>19.201509680399997</v>
      </c>
      <c r="F59" s="13">
        <v>21</v>
      </c>
      <c r="G59" s="13">
        <v>22</v>
      </c>
      <c r="H59" s="13">
        <v>23</v>
      </c>
      <c r="I59" s="13">
        <v>23</v>
      </c>
      <c r="J59" s="23">
        <f>+I59+H59+G59+F59</f>
        <v>89</v>
      </c>
      <c r="K59" s="13">
        <v>23</v>
      </c>
      <c r="L59" s="13">
        <v>23</v>
      </c>
      <c r="M59" s="13">
        <v>22</v>
      </c>
      <c r="N59" s="13">
        <v>22</v>
      </c>
      <c r="O59" s="13">
        <v>22</v>
      </c>
      <c r="P59" s="23">
        <f>+O59+N59+M59+L59+K59</f>
        <v>112</v>
      </c>
      <c r="Q59" s="13">
        <v>21</v>
      </c>
      <c r="R59" s="13">
        <v>20</v>
      </c>
      <c r="S59" s="13">
        <v>19</v>
      </c>
      <c r="T59" s="13">
        <v>19</v>
      </c>
      <c r="U59" s="13">
        <v>20</v>
      </c>
      <c r="V59" s="23">
        <f t="shared" si="27"/>
        <v>99</v>
      </c>
      <c r="W59" s="13">
        <v>20</v>
      </c>
      <c r="X59" s="13">
        <v>20</v>
      </c>
      <c r="Y59" s="13">
        <v>21</v>
      </c>
      <c r="Z59" s="13">
        <v>22</v>
      </c>
      <c r="AA59" s="13">
        <v>22</v>
      </c>
      <c r="AB59" s="23">
        <f t="shared" si="28"/>
        <v>105</v>
      </c>
      <c r="AC59" s="13">
        <v>119</v>
      </c>
      <c r="AD59" s="13">
        <v>126</v>
      </c>
      <c r="AE59" s="13">
        <v>132</v>
      </c>
      <c r="AF59" s="13">
        <v>93</v>
      </c>
      <c r="AG59" s="13">
        <v>79</v>
      </c>
      <c r="AH59" s="13">
        <v>75</v>
      </c>
      <c r="AI59" s="13">
        <v>57</v>
      </c>
      <c r="AJ59" s="13">
        <v>42</v>
      </c>
      <c r="AK59" s="23">
        <f t="shared" si="29"/>
        <v>723</v>
      </c>
      <c r="AL59" s="13">
        <v>29</v>
      </c>
      <c r="AM59" s="13">
        <v>27</v>
      </c>
      <c r="AN59" s="13">
        <v>16</v>
      </c>
      <c r="AO59" s="13">
        <v>13</v>
      </c>
      <c r="AP59" s="13">
        <v>10</v>
      </c>
      <c r="AQ59" s="23">
        <f>SUM(AL59:AP59)</f>
        <v>95</v>
      </c>
      <c r="AR59" s="13">
        <v>333</v>
      </c>
      <c r="AS59" s="13">
        <v>34</v>
      </c>
      <c r="AT59" s="13">
        <v>19</v>
      </c>
    </row>
    <row r="60" spans="1:46" ht="14.25" customHeight="1">
      <c r="A60" s="12" t="s">
        <v>86</v>
      </c>
      <c r="B60" s="9">
        <f>+E60+J60+P60+V60+AB60+AK60+AQ60</f>
        <v>515.95241220858</v>
      </c>
      <c r="C60" s="13">
        <v>0.58188382014</v>
      </c>
      <c r="D60" s="13">
        <v>7.37052838844</v>
      </c>
      <c r="E60" s="23">
        <f t="shared" si="32"/>
        <v>7.95241220858</v>
      </c>
      <c r="F60" s="13">
        <v>9</v>
      </c>
      <c r="G60" s="13">
        <v>9</v>
      </c>
      <c r="H60" s="13">
        <v>9</v>
      </c>
      <c r="I60" s="13">
        <v>10</v>
      </c>
      <c r="J60" s="23">
        <f>+I60+H60+G60+F60</f>
        <v>37</v>
      </c>
      <c r="K60" s="13">
        <v>10</v>
      </c>
      <c r="L60" s="13">
        <v>10</v>
      </c>
      <c r="M60" s="13">
        <v>9</v>
      </c>
      <c r="N60" s="13">
        <v>9</v>
      </c>
      <c r="O60" s="13">
        <v>9</v>
      </c>
      <c r="P60" s="23">
        <f>+O60+N60+M60+L60+K60</f>
        <v>47</v>
      </c>
      <c r="Q60" s="13">
        <v>9</v>
      </c>
      <c r="R60" s="13">
        <v>8</v>
      </c>
      <c r="S60" s="13">
        <v>8</v>
      </c>
      <c r="T60" s="13">
        <v>8</v>
      </c>
      <c r="U60" s="13">
        <v>8</v>
      </c>
      <c r="V60" s="23">
        <f t="shared" si="27"/>
        <v>41</v>
      </c>
      <c r="W60" s="13">
        <v>8</v>
      </c>
      <c r="X60" s="13">
        <v>8</v>
      </c>
      <c r="Y60" s="13">
        <v>9</v>
      </c>
      <c r="Z60" s="13">
        <v>9</v>
      </c>
      <c r="AA60" s="13">
        <v>9</v>
      </c>
      <c r="AB60" s="23">
        <f t="shared" si="28"/>
        <v>43</v>
      </c>
      <c r="AC60" s="13">
        <v>49</v>
      </c>
      <c r="AD60" s="13">
        <v>52</v>
      </c>
      <c r="AE60" s="13">
        <v>55</v>
      </c>
      <c r="AF60" s="13">
        <v>39</v>
      </c>
      <c r="AG60" s="13">
        <v>33</v>
      </c>
      <c r="AH60" s="13">
        <v>31</v>
      </c>
      <c r="AI60" s="13">
        <v>24</v>
      </c>
      <c r="AJ60" s="13">
        <v>18</v>
      </c>
      <c r="AK60" s="23">
        <f t="shared" si="29"/>
        <v>301</v>
      </c>
      <c r="AL60" s="13">
        <v>12</v>
      </c>
      <c r="AM60" s="13">
        <v>11</v>
      </c>
      <c r="AN60" s="13">
        <v>6</v>
      </c>
      <c r="AO60" s="13">
        <v>6</v>
      </c>
      <c r="AP60" s="13">
        <v>4</v>
      </c>
      <c r="AQ60" s="23">
        <f>SUM(AL60:AP60)</f>
        <v>39</v>
      </c>
      <c r="AR60" s="13">
        <v>138</v>
      </c>
      <c r="AS60" s="13">
        <v>14</v>
      </c>
      <c r="AT60" s="13">
        <v>8</v>
      </c>
    </row>
    <row r="61" spans="1:46" ht="14.25" customHeight="1">
      <c r="A61" s="12" t="s">
        <v>87</v>
      </c>
      <c r="B61" s="9">
        <f>+E61+J61+P61+V61+AB61+AK61+AQ61</f>
        <v>273.23859533892</v>
      </c>
      <c r="C61" s="13">
        <v>0.31014112236</v>
      </c>
      <c r="D61" s="13">
        <v>3.92845421656</v>
      </c>
      <c r="E61" s="23">
        <f t="shared" si="32"/>
        <v>4.23859533892</v>
      </c>
      <c r="F61" s="13">
        <v>5</v>
      </c>
      <c r="G61" s="13">
        <v>5</v>
      </c>
      <c r="H61" s="13">
        <v>5</v>
      </c>
      <c r="I61" s="13">
        <v>5</v>
      </c>
      <c r="J61" s="23">
        <f>+I61+H61+G61+F61</f>
        <v>20</v>
      </c>
      <c r="K61" s="13">
        <v>5</v>
      </c>
      <c r="L61" s="13">
        <v>5</v>
      </c>
      <c r="M61" s="13">
        <v>5</v>
      </c>
      <c r="N61" s="13">
        <v>5</v>
      </c>
      <c r="O61" s="13">
        <v>5</v>
      </c>
      <c r="P61" s="23">
        <f>+O61+N61+M61+L61+K61</f>
        <v>25</v>
      </c>
      <c r="Q61" s="13">
        <v>5</v>
      </c>
      <c r="R61" s="13">
        <v>4</v>
      </c>
      <c r="S61" s="13">
        <v>4</v>
      </c>
      <c r="T61" s="13">
        <v>4</v>
      </c>
      <c r="U61" s="13">
        <v>4</v>
      </c>
      <c r="V61" s="23">
        <f t="shared" si="27"/>
        <v>21</v>
      </c>
      <c r="W61" s="13">
        <v>4</v>
      </c>
      <c r="X61" s="13">
        <v>4</v>
      </c>
      <c r="Y61" s="13">
        <v>5</v>
      </c>
      <c r="Z61" s="13">
        <v>5</v>
      </c>
      <c r="AA61" s="13">
        <v>5</v>
      </c>
      <c r="AB61" s="23">
        <f t="shared" si="28"/>
        <v>23</v>
      </c>
      <c r="AC61" s="13">
        <v>26</v>
      </c>
      <c r="AD61" s="13">
        <v>28</v>
      </c>
      <c r="AE61" s="13">
        <v>29</v>
      </c>
      <c r="AF61" s="13">
        <v>21</v>
      </c>
      <c r="AG61" s="13">
        <v>17</v>
      </c>
      <c r="AH61" s="13">
        <v>17</v>
      </c>
      <c r="AI61" s="13">
        <v>13</v>
      </c>
      <c r="AJ61" s="13">
        <v>9</v>
      </c>
      <c r="AK61" s="23">
        <f t="shared" si="29"/>
        <v>160</v>
      </c>
      <c r="AL61" s="13">
        <v>6</v>
      </c>
      <c r="AM61" s="13">
        <v>6</v>
      </c>
      <c r="AN61" s="13">
        <v>3</v>
      </c>
      <c r="AO61" s="13">
        <v>3</v>
      </c>
      <c r="AP61" s="13">
        <v>2</v>
      </c>
      <c r="AQ61" s="23">
        <f>SUM(AL61:AP61)</f>
        <v>20</v>
      </c>
      <c r="AR61" s="13">
        <v>74</v>
      </c>
      <c r="AS61" s="13">
        <v>7</v>
      </c>
      <c r="AT61" s="13">
        <v>4</v>
      </c>
    </row>
    <row r="62" spans="1:46" ht="14.25" customHeight="1">
      <c r="A62" s="10" t="s">
        <v>88</v>
      </c>
      <c r="B62" s="11">
        <f>SUM(B63:B67)</f>
        <v>19991.437253733427</v>
      </c>
      <c r="C62" s="11">
        <f aca="true" t="shared" si="33" ref="C62:AQ62">SUM(C63:C67)</f>
        <v>34.3983482588662</v>
      </c>
      <c r="D62" s="11">
        <f t="shared" si="33"/>
        <v>410.038905474563</v>
      </c>
      <c r="E62" s="11">
        <f t="shared" si="33"/>
        <v>444.4372537334292</v>
      </c>
      <c r="F62" s="11">
        <f t="shared" si="33"/>
        <v>434</v>
      </c>
      <c r="G62" s="11">
        <f t="shared" si="33"/>
        <v>424</v>
      </c>
      <c r="H62" s="11">
        <f t="shared" si="33"/>
        <v>416</v>
      </c>
      <c r="I62" s="11">
        <f t="shared" si="33"/>
        <v>409</v>
      </c>
      <c r="J62" s="11">
        <f t="shared" si="33"/>
        <v>1683</v>
      </c>
      <c r="K62" s="11">
        <f t="shared" si="33"/>
        <v>402</v>
      </c>
      <c r="L62" s="11">
        <f t="shared" si="33"/>
        <v>397</v>
      </c>
      <c r="M62" s="11">
        <f t="shared" si="33"/>
        <v>392</v>
      </c>
      <c r="N62" s="11">
        <f t="shared" si="33"/>
        <v>388</v>
      </c>
      <c r="O62" s="11">
        <f t="shared" si="33"/>
        <v>385</v>
      </c>
      <c r="P62" s="11">
        <f t="shared" si="33"/>
        <v>1964</v>
      </c>
      <c r="Q62" s="11">
        <f t="shared" si="33"/>
        <v>383</v>
      </c>
      <c r="R62" s="11">
        <f t="shared" si="33"/>
        <v>382</v>
      </c>
      <c r="S62" s="11">
        <f t="shared" si="33"/>
        <v>381</v>
      </c>
      <c r="T62" s="11">
        <f t="shared" si="33"/>
        <v>377</v>
      </c>
      <c r="U62" s="11">
        <f t="shared" si="33"/>
        <v>373</v>
      </c>
      <c r="V62" s="11">
        <f t="shared" si="33"/>
        <v>1896</v>
      </c>
      <c r="W62" s="11">
        <f t="shared" si="33"/>
        <v>370</v>
      </c>
      <c r="X62" s="11">
        <f t="shared" si="33"/>
        <v>366</v>
      </c>
      <c r="Y62" s="11">
        <f t="shared" si="33"/>
        <v>369</v>
      </c>
      <c r="Z62" s="11">
        <f t="shared" si="33"/>
        <v>383</v>
      </c>
      <c r="AA62" s="11">
        <f t="shared" si="33"/>
        <v>402</v>
      </c>
      <c r="AB62" s="11">
        <f t="shared" si="33"/>
        <v>1890</v>
      </c>
      <c r="AC62" s="11">
        <f t="shared" si="33"/>
        <v>2232</v>
      </c>
      <c r="AD62" s="11">
        <f t="shared" si="33"/>
        <v>2189</v>
      </c>
      <c r="AE62" s="11">
        <f t="shared" si="33"/>
        <v>2140</v>
      </c>
      <c r="AF62" s="11">
        <f t="shared" si="33"/>
        <v>1695</v>
      </c>
      <c r="AG62" s="11">
        <f t="shared" si="33"/>
        <v>1205</v>
      </c>
      <c r="AH62" s="11">
        <f t="shared" si="33"/>
        <v>836</v>
      </c>
      <c r="AI62" s="11">
        <f t="shared" si="33"/>
        <v>631</v>
      </c>
      <c r="AJ62" s="11">
        <f t="shared" si="33"/>
        <v>477</v>
      </c>
      <c r="AK62" s="11">
        <f t="shared" si="33"/>
        <v>11405</v>
      </c>
      <c r="AL62" s="11">
        <f t="shared" si="33"/>
        <v>298</v>
      </c>
      <c r="AM62" s="11">
        <f t="shared" si="33"/>
        <v>174</v>
      </c>
      <c r="AN62" s="11">
        <f t="shared" si="33"/>
        <v>123</v>
      </c>
      <c r="AO62" s="11">
        <f t="shared" si="33"/>
        <v>64</v>
      </c>
      <c r="AP62" s="11">
        <f t="shared" si="33"/>
        <v>50</v>
      </c>
      <c r="AQ62" s="11">
        <f t="shared" si="33"/>
        <v>709</v>
      </c>
      <c r="AR62" s="11">
        <f>SUM(AR63:AR67)</f>
        <v>5362</v>
      </c>
      <c r="AS62" s="11">
        <f>SUM(AS63:AS67)</f>
        <v>784</v>
      </c>
      <c r="AT62" s="11">
        <f>SUM(AT63:AT67)</f>
        <v>446</v>
      </c>
    </row>
    <row r="63" spans="1:46" ht="14.25" customHeight="1">
      <c r="A63" s="12" t="s">
        <v>89</v>
      </c>
      <c r="B63" s="9">
        <f>+E63+J63+P63+V63+AB63+AK63+AQ63</f>
        <v>12263.337040513836</v>
      </c>
      <c r="C63" s="13">
        <v>20.854638237546002</v>
      </c>
      <c r="D63" s="13">
        <v>251.48240227629</v>
      </c>
      <c r="E63" s="23">
        <f t="shared" si="32"/>
        <v>272.33704051383603</v>
      </c>
      <c r="F63" s="13">
        <v>267</v>
      </c>
      <c r="G63" s="13">
        <v>260</v>
      </c>
      <c r="H63" s="13">
        <v>255</v>
      </c>
      <c r="I63" s="13">
        <v>251</v>
      </c>
      <c r="J63" s="23">
        <f>+I63+H63+G63+F63</f>
        <v>1033</v>
      </c>
      <c r="K63" s="13">
        <v>247</v>
      </c>
      <c r="L63" s="13">
        <v>244</v>
      </c>
      <c r="M63" s="13">
        <v>240</v>
      </c>
      <c r="N63" s="13">
        <v>238</v>
      </c>
      <c r="O63" s="13">
        <v>236</v>
      </c>
      <c r="P63" s="23">
        <f>+O63+N63+M63+L63+K63</f>
        <v>1205</v>
      </c>
      <c r="Q63" s="13">
        <v>235</v>
      </c>
      <c r="R63" s="13">
        <v>235</v>
      </c>
      <c r="S63" s="13">
        <v>234</v>
      </c>
      <c r="T63" s="13">
        <v>231</v>
      </c>
      <c r="U63" s="13">
        <v>230</v>
      </c>
      <c r="V63" s="23">
        <f t="shared" si="27"/>
        <v>1165</v>
      </c>
      <c r="W63" s="13">
        <v>227</v>
      </c>
      <c r="X63" s="13">
        <v>225</v>
      </c>
      <c r="Y63" s="13">
        <v>226</v>
      </c>
      <c r="Z63" s="13">
        <v>234</v>
      </c>
      <c r="AA63" s="13">
        <v>247</v>
      </c>
      <c r="AB63" s="23">
        <f t="shared" si="28"/>
        <v>1159</v>
      </c>
      <c r="AC63" s="13">
        <v>1369</v>
      </c>
      <c r="AD63" s="13">
        <v>1342</v>
      </c>
      <c r="AE63" s="13">
        <v>1313</v>
      </c>
      <c r="AF63" s="13">
        <v>1040</v>
      </c>
      <c r="AG63" s="13">
        <v>739</v>
      </c>
      <c r="AH63" s="13">
        <v>513</v>
      </c>
      <c r="AI63" s="13">
        <v>387</v>
      </c>
      <c r="AJ63" s="13">
        <v>291</v>
      </c>
      <c r="AK63" s="23">
        <f t="shared" si="29"/>
        <v>6994</v>
      </c>
      <c r="AL63" s="13">
        <v>183</v>
      </c>
      <c r="AM63" s="13">
        <v>107</v>
      </c>
      <c r="AN63" s="13">
        <v>75</v>
      </c>
      <c r="AO63" s="13">
        <v>39</v>
      </c>
      <c r="AP63" s="13">
        <v>31</v>
      </c>
      <c r="AQ63" s="23">
        <f>SUM(AL63:AP63)</f>
        <v>435</v>
      </c>
      <c r="AR63" s="13">
        <v>3395</v>
      </c>
      <c r="AS63" s="13">
        <v>557</v>
      </c>
      <c r="AT63" s="13">
        <v>273</v>
      </c>
    </row>
    <row r="64" spans="1:46" ht="14.25" customHeight="1">
      <c r="A64" s="12" t="s">
        <v>90</v>
      </c>
      <c r="B64" s="25">
        <f>+E64+J64+P64+V64+AB64+AK64+AQ64</f>
        <v>427</v>
      </c>
      <c r="C64" s="27">
        <v>2</v>
      </c>
      <c r="D64" s="27">
        <v>16</v>
      </c>
      <c r="E64" s="29">
        <f>SUM(C64:D64)</f>
        <v>18</v>
      </c>
      <c r="F64" s="27">
        <v>15</v>
      </c>
      <c r="G64" s="28">
        <v>15</v>
      </c>
      <c r="H64" s="28">
        <v>13</v>
      </c>
      <c r="I64" s="28">
        <v>13</v>
      </c>
      <c r="J64" s="29">
        <f>SUM(F64:I64)</f>
        <v>56</v>
      </c>
      <c r="K64" s="27">
        <v>13</v>
      </c>
      <c r="L64" s="27">
        <v>11</v>
      </c>
      <c r="M64" s="27">
        <v>11</v>
      </c>
      <c r="N64" s="27">
        <v>11</v>
      </c>
      <c r="O64" s="27">
        <v>11</v>
      </c>
      <c r="P64" s="29">
        <f>SUM(K64:O64)</f>
        <v>57</v>
      </c>
      <c r="Q64" s="27">
        <v>9</v>
      </c>
      <c r="R64" s="27">
        <v>8</v>
      </c>
      <c r="S64" s="27">
        <v>8</v>
      </c>
      <c r="T64" s="27">
        <v>8</v>
      </c>
      <c r="U64" s="27">
        <v>7</v>
      </c>
      <c r="V64" s="29">
        <f>SUM(Q64:U64)</f>
        <v>40</v>
      </c>
      <c r="W64" s="27">
        <v>7</v>
      </c>
      <c r="X64" s="27">
        <v>7</v>
      </c>
      <c r="Y64" s="27">
        <v>8</v>
      </c>
      <c r="Z64" s="27">
        <v>8</v>
      </c>
      <c r="AA64" s="27">
        <v>10</v>
      </c>
      <c r="AB64" s="29">
        <f>SUM(W64:AA64)</f>
        <v>40</v>
      </c>
      <c r="AC64" s="27">
        <v>37</v>
      </c>
      <c r="AD64" s="27">
        <v>35</v>
      </c>
      <c r="AE64" s="27">
        <v>35</v>
      </c>
      <c r="AF64" s="27">
        <v>20</v>
      </c>
      <c r="AG64" s="27">
        <v>22</v>
      </c>
      <c r="AH64" s="27">
        <v>19</v>
      </c>
      <c r="AI64" s="27">
        <v>15</v>
      </c>
      <c r="AJ64" s="27">
        <v>13</v>
      </c>
      <c r="AK64" s="29">
        <f>SUM(AC64:AJ64)</f>
        <v>196</v>
      </c>
      <c r="AL64" s="27">
        <v>5</v>
      </c>
      <c r="AM64" s="27">
        <v>5</v>
      </c>
      <c r="AN64" s="27">
        <v>4</v>
      </c>
      <c r="AO64" s="27">
        <v>3</v>
      </c>
      <c r="AP64" s="27">
        <v>3</v>
      </c>
      <c r="AQ64" s="29">
        <f>SUM(AL64:AP64)</f>
        <v>20</v>
      </c>
      <c r="AR64" s="27">
        <v>165</v>
      </c>
      <c r="AS64" s="27">
        <v>35</v>
      </c>
      <c r="AT64" s="26">
        <v>26</v>
      </c>
    </row>
    <row r="65" spans="1:46" ht="14.25" customHeight="1">
      <c r="A65" s="12" t="s">
        <v>91</v>
      </c>
      <c r="B65" s="25">
        <f>+E65+J65+P65+V65+AB65+AK65+AQ65</f>
        <v>6331</v>
      </c>
      <c r="C65" s="27">
        <v>9</v>
      </c>
      <c r="D65" s="27">
        <v>115</v>
      </c>
      <c r="E65" s="29">
        <f>SUM(C65:D65)</f>
        <v>124</v>
      </c>
      <c r="F65" s="27">
        <v>118</v>
      </c>
      <c r="G65" s="28">
        <v>117</v>
      </c>
      <c r="H65" s="28">
        <v>116</v>
      </c>
      <c r="I65" s="28">
        <v>115</v>
      </c>
      <c r="J65" s="29">
        <f>SUM(F65:I65)</f>
        <v>466</v>
      </c>
      <c r="K65" s="27">
        <v>118</v>
      </c>
      <c r="L65" s="27">
        <v>118</v>
      </c>
      <c r="M65" s="27">
        <v>117</v>
      </c>
      <c r="N65" s="27">
        <v>117</v>
      </c>
      <c r="O65" s="27">
        <v>117</v>
      </c>
      <c r="P65" s="29">
        <f>SUM(K65:O65)</f>
        <v>587</v>
      </c>
      <c r="Q65" s="27">
        <v>117</v>
      </c>
      <c r="R65" s="27">
        <v>117</v>
      </c>
      <c r="S65" s="27">
        <v>117</v>
      </c>
      <c r="T65" s="27">
        <v>117</v>
      </c>
      <c r="U65" s="27">
        <v>116</v>
      </c>
      <c r="V65" s="29">
        <f>SUM(Q65:U65)</f>
        <v>584</v>
      </c>
      <c r="W65" s="27">
        <v>115</v>
      </c>
      <c r="X65" s="27">
        <v>114</v>
      </c>
      <c r="Y65" s="27">
        <v>114</v>
      </c>
      <c r="Z65" s="27">
        <v>117</v>
      </c>
      <c r="AA65" s="27">
        <v>119</v>
      </c>
      <c r="AB65" s="29">
        <f>SUM(W65:AA65)</f>
        <v>579</v>
      </c>
      <c r="AC65" s="27">
        <v>730</v>
      </c>
      <c r="AD65" s="27">
        <v>720</v>
      </c>
      <c r="AE65" s="27">
        <v>710</v>
      </c>
      <c r="AF65" s="27">
        <v>590</v>
      </c>
      <c r="AG65" s="27">
        <v>410</v>
      </c>
      <c r="AH65" s="27">
        <v>277</v>
      </c>
      <c r="AI65" s="27">
        <v>208</v>
      </c>
      <c r="AJ65" s="27">
        <v>154</v>
      </c>
      <c r="AK65" s="29">
        <f>SUM(AC65:AJ65)</f>
        <v>3799</v>
      </c>
      <c r="AL65" s="27">
        <v>89</v>
      </c>
      <c r="AM65" s="27">
        <v>48</v>
      </c>
      <c r="AN65" s="27">
        <v>32</v>
      </c>
      <c r="AO65" s="27">
        <v>14</v>
      </c>
      <c r="AP65" s="27">
        <v>9</v>
      </c>
      <c r="AQ65" s="29">
        <f>SUM(AL65:AP65)</f>
        <v>192</v>
      </c>
      <c r="AR65" s="27">
        <v>1546</v>
      </c>
      <c r="AS65" s="27">
        <v>165</v>
      </c>
      <c r="AT65" s="26">
        <v>82</v>
      </c>
    </row>
    <row r="66" spans="1:46" ht="14.25" customHeight="1">
      <c r="A66" s="12" t="s">
        <v>92</v>
      </c>
      <c r="B66" s="25">
        <f>+E66+J66+P66+V66+AB66+AK66+AQ66</f>
        <v>649</v>
      </c>
      <c r="C66" s="27">
        <v>2</v>
      </c>
      <c r="D66" s="27">
        <v>21</v>
      </c>
      <c r="E66" s="29">
        <f>SUM(C66:D66)</f>
        <v>23</v>
      </c>
      <c r="F66" s="27">
        <v>25</v>
      </c>
      <c r="G66" s="28">
        <v>25</v>
      </c>
      <c r="H66" s="28">
        <v>25</v>
      </c>
      <c r="I66" s="28">
        <v>23</v>
      </c>
      <c r="J66" s="29">
        <f>SUM(F66:I66)</f>
        <v>98</v>
      </c>
      <c r="K66" s="27">
        <v>18</v>
      </c>
      <c r="L66" s="27">
        <v>18</v>
      </c>
      <c r="M66" s="27">
        <v>18</v>
      </c>
      <c r="N66" s="27">
        <v>16</v>
      </c>
      <c r="O66" s="27">
        <v>15</v>
      </c>
      <c r="P66" s="29">
        <f>SUM(K66:O66)</f>
        <v>85</v>
      </c>
      <c r="Q66" s="27">
        <v>16</v>
      </c>
      <c r="R66" s="27">
        <v>16</v>
      </c>
      <c r="S66" s="27">
        <v>16</v>
      </c>
      <c r="T66" s="27">
        <v>15</v>
      </c>
      <c r="U66" s="27">
        <v>14</v>
      </c>
      <c r="V66" s="29">
        <f>SUM(Q66:U66)</f>
        <v>77</v>
      </c>
      <c r="W66" s="27">
        <v>15</v>
      </c>
      <c r="X66" s="27">
        <v>14</v>
      </c>
      <c r="Y66" s="27">
        <v>15</v>
      </c>
      <c r="Z66" s="27">
        <v>18</v>
      </c>
      <c r="AA66" s="27">
        <v>20</v>
      </c>
      <c r="AB66" s="29">
        <f>SUM(W66:AA66)</f>
        <v>82</v>
      </c>
      <c r="AC66" s="27">
        <v>60</v>
      </c>
      <c r="AD66" s="27">
        <v>57</v>
      </c>
      <c r="AE66" s="27">
        <v>48</v>
      </c>
      <c r="AF66" s="27">
        <v>18</v>
      </c>
      <c r="AG66" s="27">
        <v>15</v>
      </c>
      <c r="AH66" s="27">
        <v>14</v>
      </c>
      <c r="AI66" s="27">
        <v>11</v>
      </c>
      <c r="AJ66" s="27">
        <v>11</v>
      </c>
      <c r="AK66" s="29">
        <f>SUM(AC66:AJ66)</f>
        <v>234</v>
      </c>
      <c r="AL66" s="27">
        <v>16</v>
      </c>
      <c r="AM66" s="27">
        <v>11</v>
      </c>
      <c r="AN66" s="27">
        <v>10</v>
      </c>
      <c r="AO66" s="27">
        <v>7</v>
      </c>
      <c r="AP66" s="27">
        <v>6</v>
      </c>
      <c r="AQ66" s="29">
        <f>SUM(AL66:AP66)</f>
        <v>50</v>
      </c>
      <c r="AR66" s="27">
        <v>170</v>
      </c>
      <c r="AS66" s="27">
        <v>14</v>
      </c>
      <c r="AT66" s="26">
        <v>58</v>
      </c>
    </row>
    <row r="67" spans="1:46" ht="14.25" customHeight="1">
      <c r="A67" s="12" t="s">
        <v>93</v>
      </c>
      <c r="B67" s="9">
        <f>+E67+J67+P67+V67+AB67+AK67+AQ67</f>
        <v>321.10021321959323</v>
      </c>
      <c r="C67" s="13">
        <v>0.5437100213202</v>
      </c>
      <c r="D67" s="13">
        <v>6.556503198273</v>
      </c>
      <c r="E67" s="23">
        <f t="shared" si="32"/>
        <v>7.1002132195932</v>
      </c>
      <c r="F67" s="13">
        <v>9</v>
      </c>
      <c r="G67" s="13">
        <v>7</v>
      </c>
      <c r="H67" s="13">
        <v>7</v>
      </c>
      <c r="I67" s="13">
        <v>7</v>
      </c>
      <c r="J67" s="23">
        <f>+I67+H67+G67+F67</f>
        <v>30</v>
      </c>
      <c r="K67" s="13">
        <v>6</v>
      </c>
      <c r="L67" s="13">
        <v>6</v>
      </c>
      <c r="M67" s="13">
        <v>6</v>
      </c>
      <c r="N67" s="13">
        <v>6</v>
      </c>
      <c r="O67" s="13">
        <v>6</v>
      </c>
      <c r="P67" s="23">
        <f>+O67+N67+M67+L67+K67</f>
        <v>30</v>
      </c>
      <c r="Q67" s="13">
        <v>6</v>
      </c>
      <c r="R67" s="13">
        <v>6</v>
      </c>
      <c r="S67" s="13">
        <v>6</v>
      </c>
      <c r="T67" s="13">
        <v>6</v>
      </c>
      <c r="U67" s="13">
        <v>6</v>
      </c>
      <c r="V67" s="23">
        <f t="shared" si="27"/>
        <v>30</v>
      </c>
      <c r="W67" s="13">
        <v>6</v>
      </c>
      <c r="X67" s="13">
        <v>6</v>
      </c>
      <c r="Y67" s="13">
        <v>6</v>
      </c>
      <c r="Z67" s="13">
        <v>6</v>
      </c>
      <c r="AA67" s="13">
        <v>6</v>
      </c>
      <c r="AB67" s="23">
        <f t="shared" si="28"/>
        <v>30</v>
      </c>
      <c r="AC67" s="13">
        <v>36</v>
      </c>
      <c r="AD67" s="13">
        <v>35</v>
      </c>
      <c r="AE67" s="13">
        <v>34</v>
      </c>
      <c r="AF67" s="13">
        <v>27</v>
      </c>
      <c r="AG67" s="13">
        <v>19</v>
      </c>
      <c r="AH67" s="13">
        <v>13</v>
      </c>
      <c r="AI67" s="13">
        <v>10</v>
      </c>
      <c r="AJ67" s="13">
        <v>8</v>
      </c>
      <c r="AK67" s="23">
        <f t="shared" si="29"/>
        <v>182</v>
      </c>
      <c r="AL67" s="13">
        <v>5</v>
      </c>
      <c r="AM67" s="13">
        <v>3</v>
      </c>
      <c r="AN67" s="13">
        <v>2</v>
      </c>
      <c r="AO67" s="13">
        <v>1</v>
      </c>
      <c r="AP67" s="13">
        <v>1</v>
      </c>
      <c r="AQ67" s="23">
        <f>SUM(AL67:AP67)</f>
        <v>12</v>
      </c>
      <c r="AR67" s="13">
        <v>86</v>
      </c>
      <c r="AS67" s="13">
        <v>13</v>
      </c>
      <c r="AT67" s="13">
        <v>7</v>
      </c>
    </row>
    <row r="68" spans="1:37" ht="12.75">
      <c r="A68" s="17" t="s">
        <v>98</v>
      </c>
      <c r="AK68" s="5"/>
    </row>
    <row r="70" ht="12.75">
      <c r="AK70" s="5"/>
    </row>
    <row r="71" ht="12.75">
      <c r="AK71" s="5"/>
    </row>
    <row r="72" ht="12.75">
      <c r="AK72" s="5"/>
    </row>
    <row r="73" ht="12.75">
      <c r="AK73" s="5"/>
    </row>
    <row r="74" ht="12.75">
      <c r="AK74" s="5"/>
    </row>
    <row r="75" spans="1:46" s="22" customFormat="1" ht="12.75">
      <c r="A75" s="1"/>
      <c r="B75" s="3"/>
      <c r="C75" s="2"/>
      <c r="D75" s="2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5"/>
      <c r="AL75" s="4"/>
      <c r="AM75" s="4"/>
      <c r="AN75" s="4"/>
      <c r="AO75" s="4"/>
      <c r="AP75" s="4"/>
      <c r="AQ75" s="4"/>
      <c r="AR75" s="4"/>
      <c r="AS75" s="4"/>
      <c r="AT75" s="4"/>
    </row>
    <row r="76" spans="1:46" s="22" customFormat="1" ht="12.75">
      <c r="A76" s="1"/>
      <c r="B76" s="3"/>
      <c r="C76" s="2"/>
      <c r="D76" s="2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5"/>
      <c r="AL76" s="4"/>
      <c r="AM76" s="4"/>
      <c r="AN76" s="4"/>
      <c r="AO76" s="4"/>
      <c r="AP76" s="4"/>
      <c r="AQ76" s="4"/>
      <c r="AR76" s="4"/>
      <c r="AS76" s="4"/>
      <c r="AT76" s="4"/>
    </row>
    <row r="77" spans="1:46" s="22" customFormat="1" ht="12.75">
      <c r="A77" s="1"/>
      <c r="B77" s="3"/>
      <c r="C77" s="2"/>
      <c r="D77" s="2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5"/>
      <c r="AL77" s="4"/>
      <c r="AM77" s="4"/>
      <c r="AN77" s="4"/>
      <c r="AO77" s="4"/>
      <c r="AP77" s="4"/>
      <c r="AQ77" s="4"/>
      <c r="AR77" s="4"/>
      <c r="AS77" s="4"/>
      <c r="AT77" s="4"/>
    </row>
    <row r="78" spans="1:46" s="22" customFormat="1" ht="12.75">
      <c r="A78" s="1"/>
      <c r="B78" s="3"/>
      <c r="C78" s="2"/>
      <c r="D78" s="2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5"/>
      <c r="AL78" s="4"/>
      <c r="AM78" s="4"/>
      <c r="AN78" s="4"/>
      <c r="AO78" s="4"/>
      <c r="AP78" s="4"/>
      <c r="AQ78" s="4"/>
      <c r="AR78" s="4"/>
      <c r="AS78" s="4"/>
      <c r="AT78" s="4"/>
    </row>
    <row r="79" spans="1:46" s="22" customFormat="1" ht="12.75">
      <c r="A79" s="1"/>
      <c r="B79" s="3"/>
      <c r="C79" s="2"/>
      <c r="D79" s="2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5"/>
      <c r="AL79" s="4"/>
      <c r="AM79" s="4"/>
      <c r="AN79" s="4"/>
      <c r="AO79" s="4"/>
      <c r="AP79" s="4"/>
      <c r="AQ79" s="4"/>
      <c r="AR79" s="4"/>
      <c r="AS79" s="4"/>
      <c r="AT79" s="4"/>
    </row>
    <row r="80" spans="1:46" s="22" customFormat="1" ht="12.75">
      <c r="A80" s="1"/>
      <c r="B80" s="3"/>
      <c r="C80" s="2"/>
      <c r="D80" s="2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5"/>
      <c r="AL80" s="4"/>
      <c r="AM80" s="4"/>
      <c r="AN80" s="4"/>
      <c r="AO80" s="4"/>
      <c r="AP80" s="4"/>
      <c r="AQ80" s="4"/>
      <c r="AR80" s="4"/>
      <c r="AS80" s="4"/>
      <c r="AT80" s="4"/>
    </row>
    <row r="81" spans="1:46" s="22" customFormat="1" ht="12.75">
      <c r="A81" s="1"/>
      <c r="B81" s="3"/>
      <c r="C81" s="2"/>
      <c r="D81" s="2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5"/>
      <c r="AL81" s="4"/>
      <c r="AM81" s="4"/>
      <c r="AN81" s="4"/>
      <c r="AO81" s="4"/>
      <c r="AP81" s="4"/>
      <c r="AQ81" s="4"/>
      <c r="AR81" s="4"/>
      <c r="AS81" s="4"/>
      <c r="AT81" s="4"/>
    </row>
    <row r="82" spans="1:46" s="22" customFormat="1" ht="12.75">
      <c r="A82" s="1"/>
      <c r="B82" s="3"/>
      <c r="C82" s="2"/>
      <c r="D82" s="2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5"/>
      <c r="AL82" s="4"/>
      <c r="AM82" s="4"/>
      <c r="AN82" s="4"/>
      <c r="AO82" s="4"/>
      <c r="AP82" s="4"/>
      <c r="AQ82" s="4"/>
      <c r="AR82" s="4"/>
      <c r="AS82" s="4"/>
      <c r="AT82" s="4"/>
    </row>
    <row r="83" spans="1:46" s="22" customFormat="1" ht="12.75">
      <c r="A83" s="1"/>
      <c r="B83" s="3"/>
      <c r="C83" s="2"/>
      <c r="D83" s="2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5"/>
      <c r="AL83" s="4"/>
      <c r="AM83" s="4"/>
      <c r="AN83" s="4"/>
      <c r="AO83" s="4"/>
      <c r="AP83" s="4"/>
      <c r="AQ83" s="4"/>
      <c r="AR83" s="4"/>
      <c r="AS83" s="4"/>
      <c r="AT83" s="4"/>
    </row>
    <row r="84" spans="1:46" s="22" customFormat="1" ht="12.75">
      <c r="A84" s="1"/>
      <c r="B84" s="3"/>
      <c r="C84" s="2"/>
      <c r="D84" s="2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5"/>
      <c r="AL84" s="4"/>
      <c r="AM84" s="4"/>
      <c r="AN84" s="4"/>
      <c r="AO84" s="4"/>
      <c r="AP84" s="4"/>
      <c r="AQ84" s="4"/>
      <c r="AR84" s="4"/>
      <c r="AS84" s="4"/>
      <c r="AT84" s="4"/>
    </row>
    <row r="85" spans="1:46" s="22" customFormat="1" ht="12.75">
      <c r="A85" s="1"/>
      <c r="B85" s="3"/>
      <c r="C85" s="2"/>
      <c r="D85" s="2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5"/>
      <c r="AL85" s="4"/>
      <c r="AM85" s="4"/>
      <c r="AN85" s="4"/>
      <c r="AO85" s="4"/>
      <c r="AP85" s="4"/>
      <c r="AQ85" s="4"/>
      <c r="AR85" s="4"/>
      <c r="AS85" s="4"/>
      <c r="AT85" s="4"/>
    </row>
    <row r="86" spans="1:46" s="22" customFormat="1" ht="12.75">
      <c r="A86" s="1"/>
      <c r="B86" s="3"/>
      <c r="C86" s="2"/>
      <c r="D86" s="2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5"/>
      <c r="AL86" s="4"/>
      <c r="AM86" s="4"/>
      <c r="AN86" s="4"/>
      <c r="AO86" s="4"/>
      <c r="AP86" s="4"/>
      <c r="AQ86" s="4"/>
      <c r="AR86" s="4"/>
      <c r="AS86" s="4"/>
      <c r="AT86" s="4"/>
    </row>
    <row r="87" spans="1:46" s="22" customFormat="1" ht="12.75">
      <c r="A87" s="1"/>
      <c r="B87" s="3"/>
      <c r="C87" s="2"/>
      <c r="D87" s="2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5"/>
      <c r="AL87" s="4"/>
      <c r="AM87" s="4"/>
      <c r="AN87" s="4"/>
      <c r="AO87" s="4"/>
      <c r="AP87" s="4"/>
      <c r="AQ87" s="4"/>
      <c r="AR87" s="4"/>
      <c r="AS87" s="4"/>
      <c r="AT87" s="4"/>
    </row>
    <row r="88" spans="1:46" s="22" customFormat="1" ht="12.75">
      <c r="A88" s="1"/>
      <c r="B88" s="3"/>
      <c r="C88" s="2"/>
      <c r="D88" s="2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4"/>
      <c r="AM88" s="4"/>
      <c r="AN88" s="4"/>
      <c r="AO88" s="4"/>
      <c r="AP88" s="4"/>
      <c r="AQ88" s="4"/>
      <c r="AR88" s="4"/>
      <c r="AS88" s="4"/>
      <c r="AT88" s="4"/>
    </row>
    <row r="89" spans="1:46" s="22" customFormat="1" ht="12.75">
      <c r="A89" s="1"/>
      <c r="B89" s="3"/>
      <c r="C89" s="2"/>
      <c r="D89" s="2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4"/>
      <c r="AM89" s="4"/>
      <c r="AN89" s="4"/>
      <c r="AO89" s="4"/>
      <c r="AP89" s="4"/>
      <c r="AQ89" s="4"/>
      <c r="AR89" s="4"/>
      <c r="AS89" s="4"/>
      <c r="AT89" s="4"/>
    </row>
    <row r="90" spans="1:46" s="22" customFormat="1" ht="12.75">
      <c r="A90" s="1"/>
      <c r="B90" s="3"/>
      <c r="C90" s="2"/>
      <c r="D90" s="2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4"/>
      <c r="AM90" s="4"/>
      <c r="AN90" s="4"/>
      <c r="AO90" s="4"/>
      <c r="AP90" s="4"/>
      <c r="AQ90" s="4"/>
      <c r="AR90" s="4"/>
      <c r="AS90" s="4"/>
      <c r="AT90" s="4"/>
    </row>
    <row r="91" spans="1:46" s="22" customFormat="1" ht="12.75">
      <c r="A91" s="1"/>
      <c r="B91" s="3"/>
      <c r="C91" s="2"/>
      <c r="D91" s="2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4"/>
      <c r="AM91" s="4"/>
      <c r="AN91" s="4"/>
      <c r="AO91" s="4"/>
      <c r="AP91" s="4"/>
      <c r="AQ91" s="4"/>
      <c r="AR91" s="4"/>
      <c r="AS91" s="4"/>
      <c r="AT91" s="4"/>
    </row>
    <row r="92" spans="1:46" s="22" customFormat="1" ht="12.75">
      <c r="A92" s="1"/>
      <c r="B92" s="3"/>
      <c r="C92" s="2"/>
      <c r="D92" s="2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4"/>
      <c r="AM92" s="4"/>
      <c r="AN92" s="4"/>
      <c r="AO92" s="4"/>
      <c r="AP92" s="4"/>
      <c r="AQ92" s="4"/>
      <c r="AR92" s="4"/>
      <c r="AS92" s="4"/>
      <c r="AT92" s="4"/>
    </row>
    <row r="93" spans="1:46" s="22" customFormat="1" ht="12.75">
      <c r="A93" s="1"/>
      <c r="B93" s="3"/>
      <c r="C93" s="2"/>
      <c r="D93" s="2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4"/>
      <c r="AM93" s="4"/>
      <c r="AN93" s="4"/>
      <c r="AO93" s="4"/>
      <c r="AP93" s="4"/>
      <c r="AQ93" s="4"/>
      <c r="AR93" s="4"/>
      <c r="AS93" s="4"/>
      <c r="AT93" s="4"/>
    </row>
    <row r="94" spans="1:46" s="22" customFormat="1" ht="12.75">
      <c r="A94" s="1"/>
      <c r="B94" s="3"/>
      <c r="C94" s="2"/>
      <c r="D94" s="2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5"/>
      <c r="AL94" s="4"/>
      <c r="AM94" s="4"/>
      <c r="AN94" s="4"/>
      <c r="AO94" s="4"/>
      <c r="AP94" s="4"/>
      <c r="AQ94" s="4"/>
      <c r="AR94" s="4"/>
      <c r="AS94" s="4"/>
      <c r="AT94" s="4"/>
    </row>
    <row r="95" spans="1:46" s="22" customFormat="1" ht="12.75">
      <c r="A95" s="1"/>
      <c r="B95" s="3"/>
      <c r="C95" s="2"/>
      <c r="D95" s="2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5"/>
      <c r="AL95" s="4"/>
      <c r="AM95" s="4"/>
      <c r="AN95" s="4"/>
      <c r="AO95" s="4"/>
      <c r="AP95" s="4"/>
      <c r="AQ95" s="4"/>
      <c r="AR95" s="4"/>
      <c r="AS95" s="4"/>
      <c r="AT95" s="4"/>
    </row>
    <row r="96" spans="1:46" s="22" customFormat="1" ht="12.75">
      <c r="A96" s="1"/>
      <c r="B96" s="3"/>
      <c r="C96" s="2"/>
      <c r="D96" s="2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5"/>
      <c r="AL96" s="4"/>
      <c r="AM96" s="4"/>
      <c r="AN96" s="4"/>
      <c r="AO96" s="4"/>
      <c r="AP96" s="4"/>
      <c r="AQ96" s="4"/>
      <c r="AR96" s="4"/>
      <c r="AS96" s="4"/>
      <c r="AT96" s="4"/>
    </row>
    <row r="97" spans="1:46" s="22" customFormat="1" ht="12.75">
      <c r="A97" s="1"/>
      <c r="B97" s="3"/>
      <c r="C97" s="2"/>
      <c r="D97" s="2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5"/>
      <c r="AL97" s="4"/>
      <c r="AM97" s="4"/>
      <c r="AN97" s="4"/>
      <c r="AO97" s="4"/>
      <c r="AP97" s="4"/>
      <c r="AQ97" s="4"/>
      <c r="AR97" s="4"/>
      <c r="AS97" s="4"/>
      <c r="AT97" s="4"/>
    </row>
    <row r="98" spans="1:46" s="22" customFormat="1" ht="12.75">
      <c r="A98" s="1"/>
      <c r="B98" s="3"/>
      <c r="C98" s="2"/>
      <c r="D98" s="2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5"/>
      <c r="AL98" s="4"/>
      <c r="AM98" s="4"/>
      <c r="AN98" s="4"/>
      <c r="AO98" s="4"/>
      <c r="AP98" s="4"/>
      <c r="AQ98" s="4"/>
      <c r="AR98" s="4"/>
      <c r="AS98" s="4"/>
      <c r="AT98" s="4"/>
    </row>
    <row r="99" spans="1:46" s="22" customFormat="1" ht="12.75">
      <c r="A99" s="1"/>
      <c r="B99" s="3"/>
      <c r="C99" s="2"/>
      <c r="D99" s="2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5"/>
      <c r="AL99" s="4"/>
      <c r="AM99" s="4"/>
      <c r="AN99" s="4"/>
      <c r="AO99" s="4"/>
      <c r="AP99" s="4"/>
      <c r="AQ99" s="4"/>
      <c r="AR99" s="4"/>
      <c r="AS99" s="4"/>
      <c r="AT99" s="4"/>
    </row>
    <row r="100" spans="1:46" s="22" customFormat="1" ht="12.75">
      <c r="A100" s="1"/>
      <c r="B100" s="3"/>
      <c r="C100" s="2"/>
      <c r="D100" s="2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5"/>
      <c r="AL100" s="4"/>
      <c r="AM100" s="4"/>
      <c r="AN100" s="4"/>
      <c r="AO100" s="4"/>
      <c r="AP100" s="4"/>
      <c r="AQ100" s="4"/>
      <c r="AR100" s="4"/>
      <c r="AS100" s="4"/>
      <c r="AT100" s="4"/>
    </row>
    <row r="101" spans="1:46" s="22" customFormat="1" ht="12.75">
      <c r="A101" s="1"/>
      <c r="B101" s="3"/>
      <c r="C101" s="2"/>
      <c r="D101" s="2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5"/>
      <c r="AL101" s="4"/>
      <c r="AM101" s="4"/>
      <c r="AN101" s="4"/>
      <c r="AO101" s="4"/>
      <c r="AP101" s="4"/>
      <c r="AQ101" s="4"/>
      <c r="AR101" s="4"/>
      <c r="AS101" s="4"/>
      <c r="AT101" s="4"/>
    </row>
    <row r="102" spans="1:46" s="22" customFormat="1" ht="12.75">
      <c r="A102" s="1"/>
      <c r="B102" s="3"/>
      <c r="C102" s="2"/>
      <c r="D102" s="2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5"/>
      <c r="AL102" s="4"/>
      <c r="AM102" s="4"/>
      <c r="AN102" s="4"/>
      <c r="AO102" s="4"/>
      <c r="AP102" s="4"/>
      <c r="AQ102" s="4"/>
      <c r="AR102" s="4"/>
      <c r="AS102" s="4"/>
      <c r="AT102" s="4"/>
    </row>
    <row r="103" spans="1:46" s="22" customFormat="1" ht="12.75">
      <c r="A103" s="1"/>
      <c r="B103" s="3"/>
      <c r="C103" s="2"/>
      <c r="D103" s="2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5"/>
      <c r="AL103" s="4"/>
      <c r="AM103" s="4"/>
      <c r="AN103" s="4"/>
      <c r="AO103" s="4"/>
      <c r="AP103" s="4"/>
      <c r="AQ103" s="4"/>
      <c r="AR103" s="4"/>
      <c r="AS103" s="4"/>
      <c r="AT103" s="4"/>
    </row>
    <row r="104" spans="1:46" s="22" customFormat="1" ht="12.75">
      <c r="A104" s="1"/>
      <c r="B104" s="3"/>
      <c r="C104" s="2"/>
      <c r="D104" s="2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5"/>
      <c r="AL104" s="4"/>
      <c r="AM104" s="4"/>
      <c r="AN104" s="4"/>
      <c r="AO104" s="4"/>
      <c r="AP104" s="4"/>
      <c r="AQ104" s="4"/>
      <c r="AR104" s="4"/>
      <c r="AS104" s="4"/>
      <c r="AT104" s="4"/>
    </row>
    <row r="105" spans="1:46" s="22" customFormat="1" ht="12.75">
      <c r="A105" s="1"/>
      <c r="B105" s="3"/>
      <c r="C105" s="2"/>
      <c r="D105" s="2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5"/>
      <c r="AL105" s="4"/>
      <c r="AM105" s="4"/>
      <c r="AN105" s="4"/>
      <c r="AO105" s="4"/>
      <c r="AP105" s="4"/>
      <c r="AQ105" s="4"/>
      <c r="AR105" s="4"/>
      <c r="AS105" s="4"/>
      <c r="AT105" s="4"/>
    </row>
    <row r="106" spans="1:46" s="22" customFormat="1" ht="12.75">
      <c r="A106" s="1"/>
      <c r="B106" s="3"/>
      <c r="C106" s="2"/>
      <c r="D106" s="2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5"/>
      <c r="AL106" s="4"/>
      <c r="AM106" s="4"/>
      <c r="AN106" s="4"/>
      <c r="AO106" s="4"/>
      <c r="AP106" s="4"/>
      <c r="AQ106" s="4"/>
      <c r="AR106" s="4"/>
      <c r="AS106" s="4"/>
      <c r="AT106" s="4"/>
    </row>
    <row r="107" spans="1:46" s="22" customFormat="1" ht="12.75">
      <c r="A107" s="1"/>
      <c r="B107" s="3"/>
      <c r="C107" s="2"/>
      <c r="D107" s="2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5"/>
      <c r="AL107" s="4"/>
      <c r="AM107" s="4"/>
      <c r="AN107" s="4"/>
      <c r="AO107" s="4"/>
      <c r="AP107" s="4"/>
      <c r="AQ107" s="4"/>
      <c r="AR107" s="4"/>
      <c r="AS107" s="4"/>
      <c r="AT107" s="4"/>
    </row>
    <row r="108" spans="1:46" s="22" customFormat="1" ht="12.75">
      <c r="A108" s="1"/>
      <c r="B108" s="3"/>
      <c r="C108" s="2"/>
      <c r="D108" s="2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5"/>
      <c r="AL108" s="4"/>
      <c r="AM108" s="4"/>
      <c r="AN108" s="4"/>
      <c r="AO108" s="4"/>
      <c r="AP108" s="4"/>
      <c r="AQ108" s="4"/>
      <c r="AR108" s="4"/>
      <c r="AS108" s="4"/>
      <c r="AT108" s="4"/>
    </row>
    <row r="109" spans="1:46" s="22" customFormat="1" ht="12.75">
      <c r="A109" s="1"/>
      <c r="B109" s="3"/>
      <c r="C109" s="2"/>
      <c r="D109" s="2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5"/>
      <c r="AL109" s="4"/>
      <c r="AM109" s="4"/>
      <c r="AN109" s="4"/>
      <c r="AO109" s="4"/>
      <c r="AP109" s="4"/>
      <c r="AQ109" s="4"/>
      <c r="AR109" s="4"/>
      <c r="AS109" s="4"/>
      <c r="AT109" s="4"/>
    </row>
    <row r="110" spans="1:46" s="22" customFormat="1" ht="12.75">
      <c r="A110" s="1"/>
      <c r="B110" s="3"/>
      <c r="C110" s="2"/>
      <c r="D110" s="2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5"/>
      <c r="AL110" s="4"/>
      <c r="AM110" s="4"/>
      <c r="AN110" s="4"/>
      <c r="AO110" s="4"/>
      <c r="AP110" s="4"/>
      <c r="AQ110" s="4"/>
      <c r="AR110" s="4"/>
      <c r="AS110" s="4"/>
      <c r="AT110" s="4"/>
    </row>
    <row r="111" spans="1:46" s="22" customFormat="1" ht="12.75">
      <c r="A111" s="1"/>
      <c r="B111" s="3"/>
      <c r="C111" s="2"/>
      <c r="D111" s="2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5"/>
      <c r="AL111" s="4"/>
      <c r="AM111" s="4"/>
      <c r="AN111" s="4"/>
      <c r="AO111" s="4"/>
      <c r="AP111" s="4"/>
      <c r="AQ111" s="4"/>
      <c r="AR111" s="4"/>
      <c r="AS111" s="4"/>
      <c r="AT111" s="4"/>
    </row>
    <row r="112" spans="1:46" s="22" customFormat="1" ht="12.75">
      <c r="A112" s="1"/>
      <c r="B112" s="3"/>
      <c r="C112" s="2"/>
      <c r="D112" s="2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5"/>
      <c r="AL112" s="4"/>
      <c r="AM112" s="4"/>
      <c r="AN112" s="4"/>
      <c r="AO112" s="4"/>
      <c r="AP112" s="4"/>
      <c r="AQ112" s="4"/>
      <c r="AR112" s="4"/>
      <c r="AS112" s="4"/>
      <c r="AT112" s="4"/>
    </row>
    <row r="113" spans="1:46" s="22" customFormat="1" ht="12.75">
      <c r="A113" s="1"/>
      <c r="B113" s="3"/>
      <c r="C113" s="2"/>
      <c r="D113" s="2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5"/>
      <c r="AL113" s="4"/>
      <c r="AM113" s="4"/>
      <c r="AN113" s="4"/>
      <c r="AO113" s="4"/>
      <c r="AP113" s="4"/>
      <c r="AQ113" s="4"/>
      <c r="AR113" s="4"/>
      <c r="AS113" s="4"/>
      <c r="AT113" s="4"/>
    </row>
    <row r="114" spans="1:46" s="22" customFormat="1" ht="12.75">
      <c r="A114" s="1"/>
      <c r="B114" s="3"/>
      <c r="C114" s="2"/>
      <c r="D114" s="2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5"/>
      <c r="AL114" s="4"/>
      <c r="AM114" s="4"/>
      <c r="AN114" s="4"/>
      <c r="AO114" s="4"/>
      <c r="AP114" s="4"/>
      <c r="AQ114" s="4"/>
      <c r="AR114" s="4"/>
      <c r="AS114" s="4"/>
      <c r="AT114" s="4"/>
    </row>
    <row r="115" spans="1:46" s="22" customFormat="1" ht="12.75">
      <c r="A115" s="1"/>
      <c r="B115" s="3"/>
      <c r="C115" s="2"/>
      <c r="D115" s="2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5"/>
      <c r="AL115" s="4"/>
      <c r="AM115" s="4"/>
      <c r="AN115" s="4"/>
      <c r="AO115" s="4"/>
      <c r="AP115" s="4"/>
      <c r="AQ115" s="4"/>
      <c r="AR115" s="4"/>
      <c r="AS115" s="4"/>
      <c r="AT115" s="4"/>
    </row>
    <row r="116" spans="1:46" s="22" customFormat="1" ht="12.75">
      <c r="A116" s="1"/>
      <c r="B116" s="3"/>
      <c r="C116" s="2"/>
      <c r="D116" s="2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5"/>
      <c r="AL116" s="4"/>
      <c r="AM116" s="4"/>
      <c r="AN116" s="4"/>
      <c r="AO116" s="4"/>
      <c r="AP116" s="4"/>
      <c r="AQ116" s="4"/>
      <c r="AR116" s="4"/>
      <c r="AS116" s="4"/>
      <c r="AT116" s="4"/>
    </row>
    <row r="117" spans="1:46" s="22" customFormat="1" ht="12.75">
      <c r="A117" s="1"/>
      <c r="B117" s="3"/>
      <c r="C117" s="2"/>
      <c r="D117" s="2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5"/>
      <c r="AL117" s="4"/>
      <c r="AM117" s="4"/>
      <c r="AN117" s="4"/>
      <c r="AO117" s="4"/>
      <c r="AP117" s="4"/>
      <c r="AQ117" s="4"/>
      <c r="AR117" s="4"/>
      <c r="AS117" s="4"/>
      <c r="AT117" s="4"/>
    </row>
    <row r="118" spans="1:46" s="22" customFormat="1" ht="12.75">
      <c r="A118" s="1"/>
      <c r="B118" s="3"/>
      <c r="C118" s="2"/>
      <c r="D118" s="2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5"/>
      <c r="AL118" s="4"/>
      <c r="AM118" s="4"/>
      <c r="AN118" s="4"/>
      <c r="AO118" s="4"/>
      <c r="AP118" s="4"/>
      <c r="AQ118" s="4"/>
      <c r="AR118" s="4"/>
      <c r="AS118" s="4"/>
      <c r="AT118" s="4"/>
    </row>
    <row r="119" spans="1:46" s="22" customFormat="1" ht="12.75">
      <c r="A119" s="1"/>
      <c r="B119" s="3"/>
      <c r="C119" s="2"/>
      <c r="D119" s="2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5"/>
      <c r="AL119" s="4"/>
      <c r="AM119" s="4"/>
      <c r="AN119" s="4"/>
      <c r="AO119" s="4"/>
      <c r="AP119" s="4"/>
      <c r="AQ119" s="4"/>
      <c r="AR119" s="4"/>
      <c r="AS119" s="4"/>
      <c r="AT119" s="4"/>
    </row>
    <row r="120" spans="1:46" s="22" customFormat="1" ht="12.75">
      <c r="A120" s="1"/>
      <c r="B120" s="3"/>
      <c r="C120" s="2"/>
      <c r="D120" s="2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5"/>
      <c r="AL120" s="4"/>
      <c r="AM120" s="4"/>
      <c r="AN120" s="4"/>
      <c r="AO120" s="4"/>
      <c r="AP120" s="4"/>
      <c r="AQ120" s="4"/>
      <c r="AR120" s="4"/>
      <c r="AS120" s="4"/>
      <c r="AT120" s="4"/>
    </row>
    <row r="121" spans="1:46" s="22" customFormat="1" ht="12.75">
      <c r="A121" s="1"/>
      <c r="B121" s="3"/>
      <c r="C121" s="2"/>
      <c r="D121" s="2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5"/>
      <c r="AL121" s="4"/>
      <c r="AM121" s="4"/>
      <c r="AN121" s="4"/>
      <c r="AO121" s="4"/>
      <c r="AP121" s="4"/>
      <c r="AQ121" s="4"/>
      <c r="AR121" s="4"/>
      <c r="AS121" s="4"/>
      <c r="AT121" s="4"/>
    </row>
    <row r="122" spans="1:46" s="22" customFormat="1" ht="12.75">
      <c r="A122" s="1"/>
      <c r="B122" s="3"/>
      <c r="C122" s="2"/>
      <c r="D122" s="2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5"/>
      <c r="AL122" s="4"/>
      <c r="AM122" s="4"/>
      <c r="AN122" s="4"/>
      <c r="AO122" s="4"/>
      <c r="AP122" s="4"/>
      <c r="AQ122" s="4"/>
      <c r="AR122" s="4"/>
      <c r="AS122" s="4"/>
      <c r="AT122" s="4"/>
    </row>
    <row r="123" spans="1:46" s="22" customFormat="1" ht="12.75">
      <c r="A123" s="1"/>
      <c r="B123" s="3"/>
      <c r="C123" s="2"/>
      <c r="D123" s="2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5"/>
      <c r="AL123" s="4"/>
      <c r="AM123" s="4"/>
      <c r="AN123" s="4"/>
      <c r="AO123" s="4"/>
      <c r="AP123" s="4"/>
      <c r="AQ123" s="4"/>
      <c r="AR123" s="4"/>
      <c r="AS123" s="4"/>
      <c r="AT123" s="4"/>
    </row>
    <row r="124" spans="1:46" s="22" customFormat="1" ht="12.75">
      <c r="A124" s="1"/>
      <c r="B124" s="3"/>
      <c r="C124" s="2"/>
      <c r="D124" s="2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5"/>
      <c r="AL124" s="4"/>
      <c r="AM124" s="4"/>
      <c r="AN124" s="4"/>
      <c r="AO124" s="4"/>
      <c r="AP124" s="4"/>
      <c r="AQ124" s="4"/>
      <c r="AR124" s="4"/>
      <c r="AS124" s="4"/>
      <c r="AT124" s="4"/>
    </row>
    <row r="125" spans="1:46" s="22" customFormat="1" ht="12.75">
      <c r="A125" s="1"/>
      <c r="B125" s="3"/>
      <c r="C125" s="2"/>
      <c r="D125" s="2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5"/>
      <c r="AL125" s="4"/>
      <c r="AM125" s="4"/>
      <c r="AN125" s="4"/>
      <c r="AO125" s="4"/>
      <c r="AP125" s="4"/>
      <c r="AQ125" s="4"/>
      <c r="AR125" s="4"/>
      <c r="AS125" s="4"/>
      <c r="AT125" s="4"/>
    </row>
    <row r="126" spans="1:46" s="22" customFormat="1" ht="12.75">
      <c r="A126" s="1"/>
      <c r="B126" s="3"/>
      <c r="C126" s="2"/>
      <c r="D126" s="2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5"/>
      <c r="AL126" s="4"/>
      <c r="AM126" s="4"/>
      <c r="AN126" s="4"/>
      <c r="AO126" s="4"/>
      <c r="AP126" s="4"/>
      <c r="AQ126" s="4"/>
      <c r="AR126" s="4"/>
      <c r="AS126" s="4"/>
      <c r="AT126" s="4"/>
    </row>
    <row r="127" spans="1:46" s="22" customFormat="1" ht="12.75">
      <c r="A127" s="1"/>
      <c r="B127" s="3"/>
      <c r="C127" s="2"/>
      <c r="D127" s="2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5"/>
      <c r="AL127" s="4"/>
      <c r="AM127" s="4"/>
      <c r="AN127" s="4"/>
      <c r="AO127" s="4"/>
      <c r="AP127" s="4"/>
      <c r="AQ127" s="4"/>
      <c r="AR127" s="4"/>
      <c r="AS127" s="4"/>
      <c r="AT127" s="4"/>
    </row>
    <row r="128" spans="1:46" s="22" customFormat="1" ht="12.75">
      <c r="A128" s="1"/>
      <c r="B128" s="3"/>
      <c r="C128" s="2"/>
      <c r="D128" s="2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5"/>
      <c r="AL128" s="4"/>
      <c r="AM128" s="4"/>
      <c r="AN128" s="4"/>
      <c r="AO128" s="4"/>
      <c r="AP128" s="4"/>
      <c r="AQ128" s="4"/>
      <c r="AR128" s="4"/>
      <c r="AS128" s="4"/>
      <c r="AT128" s="4"/>
    </row>
    <row r="129" spans="1:46" s="22" customFormat="1" ht="12.75">
      <c r="A129" s="1"/>
      <c r="B129" s="3"/>
      <c r="C129" s="2"/>
      <c r="D129" s="2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5"/>
      <c r="AL129" s="4"/>
      <c r="AM129" s="4"/>
      <c r="AN129" s="4"/>
      <c r="AO129" s="4"/>
      <c r="AP129" s="4"/>
      <c r="AQ129" s="4"/>
      <c r="AR129" s="4"/>
      <c r="AS129" s="4"/>
      <c r="AT129" s="4"/>
    </row>
    <row r="130" spans="1:46" s="22" customFormat="1" ht="12.75">
      <c r="A130" s="1"/>
      <c r="B130" s="3"/>
      <c r="C130" s="2"/>
      <c r="D130" s="2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5"/>
      <c r="AL130" s="4"/>
      <c r="AM130" s="4"/>
      <c r="AN130" s="4"/>
      <c r="AO130" s="4"/>
      <c r="AP130" s="4"/>
      <c r="AQ130" s="4"/>
      <c r="AR130" s="4"/>
      <c r="AS130" s="4"/>
      <c r="AT130" s="4"/>
    </row>
    <row r="131" spans="1:46" s="22" customFormat="1" ht="12.75">
      <c r="A131" s="1"/>
      <c r="B131" s="3"/>
      <c r="C131" s="2"/>
      <c r="D131" s="2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5"/>
      <c r="AL131" s="4"/>
      <c r="AM131" s="4"/>
      <c r="AN131" s="4"/>
      <c r="AO131" s="4"/>
      <c r="AP131" s="4"/>
      <c r="AQ131" s="4"/>
      <c r="AR131" s="4"/>
      <c r="AS131" s="4"/>
      <c r="AT131" s="4"/>
    </row>
    <row r="132" spans="1:46" s="22" customFormat="1" ht="12.75">
      <c r="A132" s="1"/>
      <c r="B132" s="3"/>
      <c r="C132" s="2"/>
      <c r="D132" s="2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5"/>
      <c r="AL132" s="4"/>
      <c r="AM132" s="4"/>
      <c r="AN132" s="4"/>
      <c r="AO132" s="4"/>
      <c r="AP132" s="4"/>
      <c r="AQ132" s="4"/>
      <c r="AR132" s="4"/>
      <c r="AS132" s="4"/>
      <c r="AT132" s="4"/>
    </row>
    <row r="133" spans="1:46" s="22" customFormat="1" ht="12.75">
      <c r="A133" s="1"/>
      <c r="B133" s="3"/>
      <c r="C133" s="2"/>
      <c r="D133" s="2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5"/>
      <c r="AL133" s="4"/>
      <c r="AM133" s="4"/>
      <c r="AN133" s="4"/>
      <c r="AO133" s="4"/>
      <c r="AP133" s="4"/>
      <c r="AQ133" s="4"/>
      <c r="AR133" s="4"/>
      <c r="AS133" s="4"/>
      <c r="AT133" s="4"/>
    </row>
    <row r="134" spans="1:46" s="22" customFormat="1" ht="12.75">
      <c r="A134" s="1"/>
      <c r="B134" s="3"/>
      <c r="C134" s="2"/>
      <c r="D134" s="2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5"/>
      <c r="AL134" s="4"/>
      <c r="AM134" s="4"/>
      <c r="AN134" s="4"/>
      <c r="AO134" s="4"/>
      <c r="AP134" s="4"/>
      <c r="AQ134" s="4"/>
      <c r="AR134" s="4"/>
      <c r="AS134" s="4"/>
      <c r="AT134" s="4"/>
    </row>
    <row r="135" spans="1:46" s="22" customFormat="1" ht="12.75">
      <c r="A135" s="1"/>
      <c r="B135" s="3"/>
      <c r="C135" s="2"/>
      <c r="D135" s="2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5"/>
      <c r="AL135" s="4"/>
      <c r="AM135" s="4"/>
      <c r="AN135" s="4"/>
      <c r="AO135" s="4"/>
      <c r="AP135" s="4"/>
      <c r="AQ135" s="4"/>
      <c r="AR135" s="4"/>
      <c r="AS135" s="4"/>
      <c r="AT135" s="4"/>
    </row>
    <row r="136" spans="1:46" s="22" customFormat="1" ht="12.75">
      <c r="A136" s="1"/>
      <c r="B136" s="3"/>
      <c r="C136" s="2"/>
      <c r="D136" s="2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5"/>
      <c r="AL136" s="4"/>
      <c r="AM136" s="4"/>
      <c r="AN136" s="4"/>
      <c r="AO136" s="4"/>
      <c r="AP136" s="4"/>
      <c r="AQ136" s="4"/>
      <c r="AR136" s="4"/>
      <c r="AS136" s="4"/>
      <c r="AT136" s="4"/>
    </row>
    <row r="137" spans="1:46" s="22" customFormat="1" ht="12.75">
      <c r="A137" s="1"/>
      <c r="B137" s="3"/>
      <c r="C137" s="2"/>
      <c r="D137" s="2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5"/>
      <c r="AL137" s="4"/>
      <c r="AM137" s="4"/>
      <c r="AN137" s="4"/>
      <c r="AO137" s="4"/>
      <c r="AP137" s="4"/>
      <c r="AQ137" s="4"/>
      <c r="AR137" s="4"/>
      <c r="AS137" s="4"/>
      <c r="AT137" s="4"/>
    </row>
    <row r="138" spans="1:46" s="22" customFormat="1" ht="12.75">
      <c r="A138" s="1"/>
      <c r="B138" s="3"/>
      <c r="C138" s="2"/>
      <c r="D138" s="2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5"/>
      <c r="AL138" s="4"/>
      <c r="AM138" s="4"/>
      <c r="AN138" s="4"/>
      <c r="AO138" s="4"/>
      <c r="AP138" s="4"/>
      <c r="AQ138" s="4"/>
      <c r="AR138" s="4"/>
      <c r="AS138" s="4"/>
      <c r="AT138" s="4"/>
    </row>
    <row r="139" ht="12.75">
      <c r="AK139" s="5"/>
    </row>
    <row r="140" ht="12.75">
      <c r="AK140" s="5"/>
    </row>
    <row r="141" ht="12.75">
      <c r="AK141" s="5"/>
    </row>
    <row r="142" ht="12.75">
      <c r="AK142" s="5"/>
    </row>
    <row r="143" ht="12.75">
      <c r="AK143" s="5"/>
    </row>
    <row r="144" ht="12.75">
      <c r="AK144" s="5"/>
    </row>
    <row r="145" ht="12.75">
      <c r="AK145" s="5"/>
    </row>
    <row r="146" ht="12.75">
      <c r="AK146" s="5"/>
    </row>
    <row r="147" ht="12.75">
      <c r="AK147" s="5"/>
    </row>
    <row r="148" ht="12.75">
      <c r="AK148" s="5"/>
    </row>
    <row r="149" ht="12.75">
      <c r="AK149" s="5"/>
    </row>
    <row r="150" ht="12.75">
      <c r="AK150" s="5"/>
    </row>
    <row r="151" ht="12.75">
      <c r="AK151" s="5"/>
    </row>
    <row r="152" ht="12.75">
      <c r="AK152" s="5"/>
    </row>
    <row r="153" ht="12.75">
      <c r="AK153" s="5"/>
    </row>
    <row r="154" ht="12.75">
      <c r="AK154" s="5"/>
    </row>
    <row r="155" spans="1:46" s="22" customFormat="1" ht="12.75">
      <c r="A155" s="1"/>
      <c r="B155" s="3"/>
      <c r="C155" s="2"/>
      <c r="D155" s="2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5"/>
      <c r="AL155" s="4"/>
      <c r="AM155" s="4"/>
      <c r="AN155" s="4"/>
      <c r="AO155" s="4"/>
      <c r="AP155" s="4"/>
      <c r="AQ155" s="4"/>
      <c r="AR155" s="4"/>
      <c r="AS155" s="4"/>
      <c r="AT155" s="4"/>
    </row>
    <row r="156" spans="1:46" s="22" customFormat="1" ht="12.75">
      <c r="A156" s="1"/>
      <c r="B156" s="3"/>
      <c r="C156" s="2"/>
      <c r="D156" s="2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5"/>
      <c r="AL156" s="4"/>
      <c r="AM156" s="4"/>
      <c r="AN156" s="4"/>
      <c r="AO156" s="4"/>
      <c r="AP156" s="4"/>
      <c r="AQ156" s="4"/>
      <c r="AR156" s="4"/>
      <c r="AS156" s="4"/>
      <c r="AT156" s="4"/>
    </row>
    <row r="157" spans="1:46" s="22" customFormat="1" ht="12.75">
      <c r="A157" s="1"/>
      <c r="B157" s="3"/>
      <c r="C157" s="2"/>
      <c r="D157" s="2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5"/>
      <c r="AL157" s="4"/>
      <c r="AM157" s="4"/>
      <c r="AN157" s="4"/>
      <c r="AO157" s="4"/>
      <c r="AP157" s="4"/>
      <c r="AQ157" s="4"/>
      <c r="AR157" s="4"/>
      <c r="AS157" s="4"/>
      <c r="AT157" s="4"/>
    </row>
    <row r="158" spans="1:46" s="22" customFormat="1" ht="12.75">
      <c r="A158" s="1"/>
      <c r="B158" s="3"/>
      <c r="C158" s="2"/>
      <c r="D158" s="2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5"/>
      <c r="AL158" s="4"/>
      <c r="AM158" s="4"/>
      <c r="AN158" s="4"/>
      <c r="AO158" s="4"/>
      <c r="AP158" s="4"/>
      <c r="AQ158" s="4"/>
      <c r="AR158" s="4"/>
      <c r="AS158" s="4"/>
      <c r="AT158" s="4"/>
    </row>
    <row r="159" spans="1:46" s="22" customFormat="1" ht="12.75">
      <c r="A159" s="1"/>
      <c r="B159" s="3"/>
      <c r="C159" s="2"/>
      <c r="D159" s="2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5"/>
      <c r="AL159" s="4"/>
      <c r="AM159" s="4"/>
      <c r="AN159" s="4"/>
      <c r="AO159" s="4"/>
      <c r="AP159" s="4"/>
      <c r="AQ159" s="4"/>
      <c r="AR159" s="4"/>
      <c r="AS159" s="4"/>
      <c r="AT159" s="4"/>
    </row>
    <row r="160" spans="1:46" s="22" customFormat="1" ht="12.75">
      <c r="A160" s="1"/>
      <c r="B160" s="3"/>
      <c r="C160" s="2"/>
      <c r="D160" s="2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5"/>
      <c r="AL160" s="4"/>
      <c r="AM160" s="4"/>
      <c r="AN160" s="4"/>
      <c r="AO160" s="4"/>
      <c r="AP160" s="4"/>
      <c r="AQ160" s="4"/>
      <c r="AR160" s="4"/>
      <c r="AS160" s="4"/>
      <c r="AT160" s="4"/>
    </row>
    <row r="161" spans="1:46" s="22" customFormat="1" ht="12.75">
      <c r="A161" s="1"/>
      <c r="B161" s="3"/>
      <c r="C161" s="2"/>
      <c r="D161" s="2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5"/>
      <c r="AL161" s="4"/>
      <c r="AM161" s="4"/>
      <c r="AN161" s="4"/>
      <c r="AO161" s="4"/>
      <c r="AP161" s="4"/>
      <c r="AQ161" s="4"/>
      <c r="AR161" s="4"/>
      <c r="AS161" s="4"/>
      <c r="AT161" s="4"/>
    </row>
    <row r="162" spans="1:46" s="22" customFormat="1" ht="12.75">
      <c r="A162" s="1"/>
      <c r="B162" s="3"/>
      <c r="C162" s="2"/>
      <c r="D162" s="2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5"/>
      <c r="AL162" s="4"/>
      <c r="AM162" s="4"/>
      <c r="AN162" s="4"/>
      <c r="AO162" s="4"/>
      <c r="AP162" s="4"/>
      <c r="AQ162" s="4"/>
      <c r="AR162" s="4"/>
      <c r="AS162" s="4"/>
      <c r="AT162" s="4"/>
    </row>
    <row r="163" spans="1:46" s="22" customFormat="1" ht="12.75">
      <c r="A163" s="1"/>
      <c r="B163" s="3"/>
      <c r="C163" s="2"/>
      <c r="D163" s="2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5"/>
      <c r="AL163" s="4"/>
      <c r="AM163" s="4"/>
      <c r="AN163" s="4"/>
      <c r="AO163" s="4"/>
      <c r="AP163" s="4"/>
      <c r="AQ163" s="4"/>
      <c r="AR163" s="4"/>
      <c r="AS163" s="4"/>
      <c r="AT163" s="4"/>
    </row>
    <row r="164" spans="1:46" s="22" customFormat="1" ht="12.75">
      <c r="A164" s="1"/>
      <c r="B164" s="3"/>
      <c r="C164" s="2"/>
      <c r="D164" s="2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5"/>
      <c r="AL164" s="4"/>
      <c r="AM164" s="4"/>
      <c r="AN164" s="4"/>
      <c r="AO164" s="4"/>
      <c r="AP164" s="4"/>
      <c r="AQ164" s="4"/>
      <c r="AR164" s="4"/>
      <c r="AS164" s="4"/>
      <c r="AT164" s="4"/>
    </row>
    <row r="165" spans="1:46" s="22" customFormat="1" ht="12.75">
      <c r="A165" s="1"/>
      <c r="B165" s="3"/>
      <c r="C165" s="2"/>
      <c r="D165" s="2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5"/>
      <c r="AL165" s="4"/>
      <c r="AM165" s="4"/>
      <c r="AN165" s="4"/>
      <c r="AO165" s="4"/>
      <c r="AP165" s="4"/>
      <c r="AQ165" s="4"/>
      <c r="AR165" s="4"/>
      <c r="AS165" s="4"/>
      <c r="AT165" s="4"/>
    </row>
    <row r="166" spans="1:46" s="22" customFormat="1" ht="12.75">
      <c r="A166" s="1"/>
      <c r="B166" s="3"/>
      <c r="C166" s="2"/>
      <c r="D166" s="2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5"/>
      <c r="AL166" s="4"/>
      <c r="AM166" s="4"/>
      <c r="AN166" s="4"/>
      <c r="AO166" s="4"/>
      <c r="AP166" s="4"/>
      <c r="AQ166" s="4"/>
      <c r="AR166" s="4"/>
      <c r="AS166" s="4"/>
      <c r="AT166" s="4"/>
    </row>
    <row r="167" spans="1:46" s="22" customFormat="1" ht="12.75">
      <c r="A167" s="1"/>
      <c r="B167" s="3"/>
      <c r="C167" s="2"/>
      <c r="D167" s="2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5"/>
      <c r="AL167" s="4"/>
      <c r="AM167" s="4"/>
      <c r="AN167" s="4"/>
      <c r="AO167" s="4"/>
      <c r="AP167" s="4"/>
      <c r="AQ167" s="4"/>
      <c r="AR167" s="4"/>
      <c r="AS167" s="4"/>
      <c r="AT167" s="4"/>
    </row>
    <row r="168" spans="1:46" s="22" customFormat="1" ht="12.75">
      <c r="A168" s="1"/>
      <c r="B168" s="3"/>
      <c r="C168" s="2"/>
      <c r="D168" s="2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5"/>
      <c r="AL168" s="4"/>
      <c r="AM168" s="4"/>
      <c r="AN168" s="4"/>
      <c r="AO168" s="4"/>
      <c r="AP168" s="4"/>
      <c r="AQ168" s="4"/>
      <c r="AR168" s="4"/>
      <c r="AS168" s="4"/>
      <c r="AT168" s="4"/>
    </row>
    <row r="169" spans="1:46" s="22" customFormat="1" ht="12.75">
      <c r="A169" s="1"/>
      <c r="B169" s="3"/>
      <c r="C169" s="2"/>
      <c r="D169" s="2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5"/>
      <c r="AL169" s="4"/>
      <c r="AM169" s="4"/>
      <c r="AN169" s="4"/>
      <c r="AO169" s="4"/>
      <c r="AP169" s="4"/>
      <c r="AQ169" s="4"/>
      <c r="AR169" s="4"/>
      <c r="AS169" s="4"/>
      <c r="AT169" s="4"/>
    </row>
    <row r="170" spans="1:46" s="22" customFormat="1" ht="12.75">
      <c r="A170" s="1"/>
      <c r="B170" s="3"/>
      <c r="C170" s="2"/>
      <c r="D170" s="2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5"/>
      <c r="AL170" s="4"/>
      <c r="AM170" s="4"/>
      <c r="AN170" s="4"/>
      <c r="AO170" s="4"/>
      <c r="AP170" s="4"/>
      <c r="AQ170" s="4"/>
      <c r="AR170" s="4"/>
      <c r="AS170" s="4"/>
      <c r="AT170" s="4"/>
    </row>
    <row r="171" spans="1:46" s="22" customFormat="1" ht="12.75">
      <c r="A171" s="1"/>
      <c r="B171" s="3"/>
      <c r="C171" s="2"/>
      <c r="D171" s="2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5"/>
      <c r="AL171" s="4"/>
      <c r="AM171" s="4"/>
      <c r="AN171" s="4"/>
      <c r="AO171" s="4"/>
      <c r="AP171" s="4"/>
      <c r="AQ171" s="4"/>
      <c r="AR171" s="4"/>
      <c r="AS171" s="4"/>
      <c r="AT171" s="4"/>
    </row>
    <row r="172" spans="1:46" s="22" customFormat="1" ht="12.75">
      <c r="A172" s="1"/>
      <c r="B172" s="3"/>
      <c r="C172" s="2"/>
      <c r="D172" s="2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5"/>
      <c r="AL172" s="4"/>
      <c r="AM172" s="4"/>
      <c r="AN172" s="4"/>
      <c r="AO172" s="4"/>
      <c r="AP172" s="4"/>
      <c r="AQ172" s="4"/>
      <c r="AR172" s="4"/>
      <c r="AS172" s="4"/>
      <c r="AT172" s="4"/>
    </row>
    <row r="173" spans="1:46" s="22" customFormat="1" ht="12.75">
      <c r="A173" s="1"/>
      <c r="B173" s="3"/>
      <c r="C173" s="2"/>
      <c r="D173" s="2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5"/>
      <c r="AL173" s="4"/>
      <c r="AM173" s="4"/>
      <c r="AN173" s="4"/>
      <c r="AO173" s="4"/>
      <c r="AP173" s="4"/>
      <c r="AQ173" s="4"/>
      <c r="AR173" s="4"/>
      <c r="AS173" s="4"/>
      <c r="AT173" s="4"/>
    </row>
    <row r="174" spans="1:46" s="22" customFormat="1" ht="12.75">
      <c r="A174" s="1"/>
      <c r="B174" s="3"/>
      <c r="C174" s="2"/>
      <c r="D174" s="2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5"/>
      <c r="AL174" s="4"/>
      <c r="AM174" s="4"/>
      <c r="AN174" s="4"/>
      <c r="AO174" s="4"/>
      <c r="AP174" s="4"/>
      <c r="AQ174" s="4"/>
      <c r="AR174" s="4"/>
      <c r="AS174" s="4"/>
      <c r="AT174" s="4"/>
    </row>
    <row r="175" spans="1:46" s="22" customFormat="1" ht="12.75">
      <c r="A175" s="1"/>
      <c r="B175" s="3"/>
      <c r="C175" s="2"/>
      <c r="D175" s="2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5"/>
      <c r="AL175" s="4"/>
      <c r="AM175" s="4"/>
      <c r="AN175" s="4"/>
      <c r="AO175" s="4"/>
      <c r="AP175" s="4"/>
      <c r="AQ175" s="4"/>
      <c r="AR175" s="4"/>
      <c r="AS175" s="4"/>
      <c r="AT175" s="4"/>
    </row>
    <row r="176" spans="1:46" s="22" customFormat="1" ht="12.75">
      <c r="A176" s="1"/>
      <c r="B176" s="3"/>
      <c r="C176" s="2"/>
      <c r="D176" s="2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5"/>
      <c r="AL176" s="4"/>
      <c r="AM176" s="4"/>
      <c r="AN176" s="4"/>
      <c r="AO176" s="4"/>
      <c r="AP176" s="4"/>
      <c r="AQ176" s="4"/>
      <c r="AR176" s="4"/>
      <c r="AS176" s="4"/>
      <c r="AT176" s="4"/>
    </row>
    <row r="177" spans="1:46" s="22" customFormat="1" ht="12.75">
      <c r="A177" s="1"/>
      <c r="B177" s="3"/>
      <c r="C177" s="2"/>
      <c r="D177" s="2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5"/>
      <c r="AL177" s="4"/>
      <c r="AM177" s="4"/>
      <c r="AN177" s="4"/>
      <c r="AO177" s="4"/>
      <c r="AP177" s="4"/>
      <c r="AQ177" s="4"/>
      <c r="AR177" s="4"/>
      <c r="AS177" s="4"/>
      <c r="AT177" s="4"/>
    </row>
    <row r="178" spans="1:46" s="22" customFormat="1" ht="12.75">
      <c r="A178" s="1"/>
      <c r="B178" s="3"/>
      <c r="C178" s="2"/>
      <c r="D178" s="2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5"/>
      <c r="AL178" s="4"/>
      <c r="AM178" s="4"/>
      <c r="AN178" s="4"/>
      <c r="AO178" s="4"/>
      <c r="AP178" s="4"/>
      <c r="AQ178" s="4"/>
      <c r="AR178" s="4"/>
      <c r="AS178" s="4"/>
      <c r="AT178" s="4"/>
    </row>
    <row r="179" spans="1:46" s="22" customFormat="1" ht="12.75">
      <c r="A179" s="1"/>
      <c r="B179" s="3"/>
      <c r="C179" s="2"/>
      <c r="D179" s="2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5"/>
      <c r="AL179" s="4"/>
      <c r="AM179" s="4"/>
      <c r="AN179" s="4"/>
      <c r="AO179" s="4"/>
      <c r="AP179" s="4"/>
      <c r="AQ179" s="4"/>
      <c r="AR179" s="4"/>
      <c r="AS179" s="4"/>
      <c r="AT179" s="4"/>
    </row>
    <row r="180" spans="1:46" s="22" customFormat="1" ht="12.75">
      <c r="A180" s="1"/>
      <c r="B180" s="3"/>
      <c r="C180" s="2"/>
      <c r="D180" s="2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5"/>
      <c r="AL180" s="4"/>
      <c r="AM180" s="4"/>
      <c r="AN180" s="4"/>
      <c r="AO180" s="4"/>
      <c r="AP180" s="4"/>
      <c r="AQ180" s="4"/>
      <c r="AR180" s="4"/>
      <c r="AS180" s="4"/>
      <c r="AT180" s="4"/>
    </row>
    <row r="181" spans="1:46" s="22" customFormat="1" ht="12.75">
      <c r="A181" s="1"/>
      <c r="B181" s="3"/>
      <c r="C181" s="2"/>
      <c r="D181" s="2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5"/>
      <c r="AL181" s="4"/>
      <c r="AM181" s="4"/>
      <c r="AN181" s="4"/>
      <c r="AO181" s="4"/>
      <c r="AP181" s="4"/>
      <c r="AQ181" s="4"/>
      <c r="AR181" s="4"/>
      <c r="AS181" s="4"/>
      <c r="AT181" s="4"/>
    </row>
    <row r="182" spans="1:46" s="22" customFormat="1" ht="12.75">
      <c r="A182" s="1"/>
      <c r="B182" s="3"/>
      <c r="C182" s="2"/>
      <c r="D182" s="2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5"/>
      <c r="AL182" s="4"/>
      <c r="AM182" s="4"/>
      <c r="AN182" s="4"/>
      <c r="AO182" s="4"/>
      <c r="AP182" s="4"/>
      <c r="AQ182" s="4"/>
      <c r="AR182" s="4"/>
      <c r="AS182" s="4"/>
      <c r="AT182" s="4"/>
    </row>
    <row r="183" spans="1:46" s="22" customFormat="1" ht="12.75">
      <c r="A183" s="1"/>
      <c r="B183" s="3"/>
      <c r="C183" s="2"/>
      <c r="D183" s="2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5"/>
      <c r="AL183" s="4"/>
      <c r="AM183" s="4"/>
      <c r="AN183" s="4"/>
      <c r="AO183" s="4"/>
      <c r="AP183" s="4"/>
      <c r="AQ183" s="4"/>
      <c r="AR183" s="4"/>
      <c r="AS183" s="4"/>
      <c r="AT183" s="4"/>
    </row>
    <row r="184" spans="1:46" s="22" customFormat="1" ht="12.75">
      <c r="A184" s="1"/>
      <c r="B184" s="3"/>
      <c r="C184" s="2"/>
      <c r="D184" s="2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5"/>
      <c r="AL184" s="4"/>
      <c r="AM184" s="4"/>
      <c r="AN184" s="4"/>
      <c r="AO184" s="4"/>
      <c r="AP184" s="4"/>
      <c r="AQ184" s="4"/>
      <c r="AR184" s="4"/>
      <c r="AS184" s="4"/>
      <c r="AT184" s="4"/>
    </row>
    <row r="185" spans="1:46" s="22" customFormat="1" ht="12.75">
      <c r="A185" s="1"/>
      <c r="B185" s="3"/>
      <c r="C185" s="2"/>
      <c r="D185" s="2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5"/>
      <c r="AL185" s="4"/>
      <c r="AM185" s="4"/>
      <c r="AN185" s="4"/>
      <c r="AO185" s="4"/>
      <c r="AP185" s="4"/>
      <c r="AQ185" s="4"/>
      <c r="AR185" s="4"/>
      <c r="AS185" s="4"/>
      <c r="AT185" s="4"/>
    </row>
    <row r="186" spans="1:46" s="22" customFormat="1" ht="12.75">
      <c r="A186" s="1"/>
      <c r="B186" s="3"/>
      <c r="C186" s="2"/>
      <c r="D186" s="2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5"/>
      <c r="AL186" s="4"/>
      <c r="AM186" s="4"/>
      <c r="AN186" s="4"/>
      <c r="AO186" s="4"/>
      <c r="AP186" s="4"/>
      <c r="AQ186" s="4"/>
      <c r="AR186" s="4"/>
      <c r="AS186" s="4"/>
      <c r="AT186" s="4"/>
    </row>
    <row r="187" spans="1:46" s="22" customFormat="1" ht="12.75">
      <c r="A187" s="1"/>
      <c r="B187" s="3"/>
      <c r="C187" s="2"/>
      <c r="D187" s="2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5"/>
      <c r="AL187" s="4"/>
      <c r="AM187" s="4"/>
      <c r="AN187" s="4"/>
      <c r="AO187" s="4"/>
      <c r="AP187" s="4"/>
      <c r="AQ187" s="4"/>
      <c r="AR187" s="4"/>
      <c r="AS187" s="4"/>
      <c r="AT187" s="4"/>
    </row>
    <row r="188" spans="1:46" s="22" customFormat="1" ht="12.75">
      <c r="A188" s="1"/>
      <c r="B188" s="3"/>
      <c r="C188" s="2"/>
      <c r="D188" s="2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5"/>
      <c r="AL188" s="4"/>
      <c r="AM188" s="4"/>
      <c r="AN188" s="4"/>
      <c r="AO188" s="4"/>
      <c r="AP188" s="4"/>
      <c r="AQ188" s="4"/>
      <c r="AR188" s="4"/>
      <c r="AS188" s="4"/>
      <c r="AT188" s="4"/>
    </row>
    <row r="189" spans="1:46" s="22" customFormat="1" ht="12.75">
      <c r="A189" s="1"/>
      <c r="B189" s="3"/>
      <c r="C189" s="2"/>
      <c r="D189" s="2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5"/>
      <c r="AL189" s="4"/>
      <c r="AM189" s="4"/>
      <c r="AN189" s="4"/>
      <c r="AO189" s="4"/>
      <c r="AP189" s="4"/>
      <c r="AQ189" s="4"/>
      <c r="AR189" s="4"/>
      <c r="AS189" s="4"/>
      <c r="AT189" s="4"/>
    </row>
    <row r="190" spans="1:46" s="22" customFormat="1" ht="12.75">
      <c r="A190" s="1"/>
      <c r="B190" s="3"/>
      <c r="C190" s="2"/>
      <c r="D190" s="2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5"/>
      <c r="AL190" s="4"/>
      <c r="AM190" s="4"/>
      <c r="AN190" s="4"/>
      <c r="AO190" s="4"/>
      <c r="AP190" s="4"/>
      <c r="AQ190" s="4"/>
      <c r="AR190" s="4"/>
      <c r="AS190" s="4"/>
      <c r="AT190" s="4"/>
    </row>
    <row r="191" spans="1:46" s="22" customFormat="1" ht="12.75">
      <c r="A191" s="1"/>
      <c r="B191" s="3"/>
      <c r="C191" s="2"/>
      <c r="D191" s="2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5"/>
      <c r="AL191" s="4"/>
      <c r="AM191" s="4"/>
      <c r="AN191" s="4"/>
      <c r="AO191" s="4"/>
      <c r="AP191" s="4"/>
      <c r="AQ191" s="4"/>
      <c r="AR191" s="4"/>
      <c r="AS191" s="4"/>
      <c r="AT191" s="4"/>
    </row>
    <row r="192" spans="1:46" s="22" customFormat="1" ht="12.75">
      <c r="A192" s="1"/>
      <c r="B192" s="3"/>
      <c r="C192" s="2"/>
      <c r="D192" s="2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5"/>
      <c r="AL192" s="4"/>
      <c r="AM192" s="4"/>
      <c r="AN192" s="4"/>
      <c r="AO192" s="4"/>
      <c r="AP192" s="4"/>
      <c r="AQ192" s="4"/>
      <c r="AR192" s="4"/>
      <c r="AS192" s="4"/>
      <c r="AT192" s="4"/>
    </row>
    <row r="193" spans="1:46" s="22" customFormat="1" ht="12.75">
      <c r="A193" s="1"/>
      <c r="B193" s="3"/>
      <c r="C193" s="2"/>
      <c r="D193" s="2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5"/>
      <c r="AL193" s="4"/>
      <c r="AM193" s="4"/>
      <c r="AN193" s="4"/>
      <c r="AO193" s="4"/>
      <c r="AP193" s="4"/>
      <c r="AQ193" s="4"/>
      <c r="AR193" s="4"/>
      <c r="AS193" s="4"/>
      <c r="AT193" s="4"/>
    </row>
    <row r="194" spans="1:46" s="22" customFormat="1" ht="12.75">
      <c r="A194" s="1"/>
      <c r="B194" s="3"/>
      <c r="C194" s="2"/>
      <c r="D194" s="2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5"/>
      <c r="AL194" s="4"/>
      <c r="AM194" s="4"/>
      <c r="AN194" s="4"/>
      <c r="AO194" s="4"/>
      <c r="AP194" s="4"/>
      <c r="AQ194" s="4"/>
      <c r="AR194" s="4"/>
      <c r="AS194" s="4"/>
      <c r="AT194" s="4"/>
    </row>
    <row r="195" spans="1:46" s="22" customFormat="1" ht="12.75">
      <c r="A195" s="1"/>
      <c r="B195" s="3"/>
      <c r="C195" s="2"/>
      <c r="D195" s="2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5"/>
      <c r="AL195" s="4"/>
      <c r="AM195" s="4"/>
      <c r="AN195" s="4"/>
      <c r="AO195" s="4"/>
      <c r="AP195" s="4"/>
      <c r="AQ195" s="4"/>
      <c r="AR195" s="4"/>
      <c r="AS195" s="4"/>
      <c r="AT195" s="4"/>
    </row>
    <row r="196" spans="1:46" s="22" customFormat="1" ht="12.75">
      <c r="A196" s="1"/>
      <c r="B196" s="3"/>
      <c r="C196" s="2"/>
      <c r="D196" s="2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5"/>
      <c r="AL196" s="4"/>
      <c r="AM196" s="4"/>
      <c r="AN196" s="4"/>
      <c r="AO196" s="4"/>
      <c r="AP196" s="4"/>
      <c r="AQ196" s="4"/>
      <c r="AR196" s="4"/>
      <c r="AS196" s="4"/>
      <c r="AT196" s="4"/>
    </row>
    <row r="197" spans="1:46" s="22" customFormat="1" ht="12.75">
      <c r="A197" s="1"/>
      <c r="B197" s="3"/>
      <c r="C197" s="2"/>
      <c r="D197" s="2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5"/>
      <c r="AL197" s="4"/>
      <c r="AM197" s="4"/>
      <c r="AN197" s="4"/>
      <c r="AO197" s="4"/>
      <c r="AP197" s="4"/>
      <c r="AQ197" s="4"/>
      <c r="AR197" s="4"/>
      <c r="AS197" s="4"/>
      <c r="AT197" s="4"/>
    </row>
    <row r="198" spans="1:46" s="22" customFormat="1" ht="12.75">
      <c r="A198" s="1"/>
      <c r="B198" s="3"/>
      <c r="C198" s="2"/>
      <c r="D198" s="2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5"/>
      <c r="AL198" s="4"/>
      <c r="AM198" s="4"/>
      <c r="AN198" s="4"/>
      <c r="AO198" s="4"/>
      <c r="AP198" s="4"/>
      <c r="AQ198" s="4"/>
      <c r="AR198" s="4"/>
      <c r="AS198" s="4"/>
      <c r="AT198" s="4"/>
    </row>
    <row r="199" spans="1:46" s="22" customFormat="1" ht="12.75">
      <c r="A199" s="1"/>
      <c r="B199" s="3"/>
      <c r="C199" s="2"/>
      <c r="D199" s="2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5"/>
      <c r="AL199" s="4"/>
      <c r="AM199" s="4"/>
      <c r="AN199" s="4"/>
      <c r="AO199" s="4"/>
      <c r="AP199" s="4"/>
      <c r="AQ199" s="4"/>
      <c r="AR199" s="4"/>
      <c r="AS199" s="4"/>
      <c r="AT199" s="4"/>
    </row>
    <row r="200" spans="1:46" s="22" customFormat="1" ht="12.75">
      <c r="A200" s="1"/>
      <c r="B200" s="3"/>
      <c r="C200" s="2"/>
      <c r="D200" s="2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5"/>
      <c r="AL200" s="4"/>
      <c r="AM200" s="4"/>
      <c r="AN200" s="4"/>
      <c r="AO200" s="4"/>
      <c r="AP200" s="4"/>
      <c r="AQ200" s="4"/>
      <c r="AR200" s="4"/>
      <c r="AS200" s="4"/>
      <c r="AT200" s="4"/>
    </row>
    <row r="201" spans="1:46" s="22" customFormat="1" ht="12.75">
      <c r="A201" s="1"/>
      <c r="B201" s="3"/>
      <c r="C201" s="2"/>
      <c r="D201" s="2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5"/>
      <c r="AL201" s="4"/>
      <c r="AM201" s="4"/>
      <c r="AN201" s="4"/>
      <c r="AO201" s="4"/>
      <c r="AP201" s="4"/>
      <c r="AQ201" s="4"/>
      <c r="AR201" s="4"/>
      <c r="AS201" s="4"/>
      <c r="AT201" s="4"/>
    </row>
    <row r="202" spans="1:46" s="22" customFormat="1" ht="12.75">
      <c r="A202" s="1"/>
      <c r="B202" s="3"/>
      <c r="C202" s="2"/>
      <c r="D202" s="2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5"/>
      <c r="AL202" s="4"/>
      <c r="AM202" s="4"/>
      <c r="AN202" s="4"/>
      <c r="AO202" s="4"/>
      <c r="AP202" s="4"/>
      <c r="AQ202" s="4"/>
      <c r="AR202" s="4"/>
      <c r="AS202" s="4"/>
      <c r="AT202" s="4"/>
    </row>
    <row r="203" spans="1:46" s="22" customFormat="1" ht="12.75">
      <c r="A203" s="1"/>
      <c r="B203" s="3"/>
      <c r="C203" s="2"/>
      <c r="D203" s="2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5"/>
      <c r="AL203" s="4"/>
      <c r="AM203" s="4"/>
      <c r="AN203" s="4"/>
      <c r="AO203" s="4"/>
      <c r="AP203" s="4"/>
      <c r="AQ203" s="4"/>
      <c r="AR203" s="4"/>
      <c r="AS203" s="4"/>
      <c r="AT203" s="4"/>
    </row>
    <row r="204" spans="1:46" s="22" customFormat="1" ht="12.75">
      <c r="A204" s="1"/>
      <c r="B204" s="3"/>
      <c r="C204" s="2"/>
      <c r="D204" s="2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5"/>
      <c r="AL204" s="4"/>
      <c r="AM204" s="4"/>
      <c r="AN204" s="4"/>
      <c r="AO204" s="4"/>
      <c r="AP204" s="4"/>
      <c r="AQ204" s="4"/>
      <c r="AR204" s="4"/>
      <c r="AS204" s="4"/>
      <c r="AT204" s="4"/>
    </row>
    <row r="205" spans="1:46" s="22" customFormat="1" ht="12.75">
      <c r="A205" s="1"/>
      <c r="B205" s="3"/>
      <c r="C205" s="2"/>
      <c r="D205" s="2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5"/>
      <c r="AL205" s="4"/>
      <c r="AM205" s="4"/>
      <c r="AN205" s="4"/>
      <c r="AO205" s="4"/>
      <c r="AP205" s="4"/>
      <c r="AQ205" s="4"/>
      <c r="AR205" s="4"/>
      <c r="AS205" s="4"/>
      <c r="AT205" s="4"/>
    </row>
    <row r="206" spans="1:46" s="22" customFormat="1" ht="12.75">
      <c r="A206" s="1"/>
      <c r="B206" s="3"/>
      <c r="C206" s="2"/>
      <c r="D206" s="2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5"/>
      <c r="AL206" s="4"/>
      <c r="AM206" s="4"/>
      <c r="AN206" s="4"/>
      <c r="AO206" s="4"/>
      <c r="AP206" s="4"/>
      <c r="AQ206" s="4"/>
      <c r="AR206" s="4"/>
      <c r="AS206" s="4"/>
      <c r="AT206" s="4"/>
    </row>
    <row r="207" spans="1:46" s="22" customFormat="1" ht="12.75">
      <c r="A207" s="1"/>
      <c r="B207" s="3"/>
      <c r="C207" s="2"/>
      <c r="D207" s="2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5"/>
      <c r="AL207" s="4"/>
      <c r="AM207" s="4"/>
      <c r="AN207" s="4"/>
      <c r="AO207" s="4"/>
      <c r="AP207" s="4"/>
      <c r="AQ207" s="4"/>
      <c r="AR207" s="4"/>
      <c r="AS207" s="4"/>
      <c r="AT207" s="4"/>
    </row>
    <row r="208" spans="1:46" s="22" customFormat="1" ht="12.75">
      <c r="A208" s="1"/>
      <c r="B208" s="3"/>
      <c r="C208" s="2"/>
      <c r="D208" s="2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5"/>
      <c r="AL208" s="4"/>
      <c r="AM208" s="4"/>
      <c r="AN208" s="4"/>
      <c r="AO208" s="4"/>
      <c r="AP208" s="4"/>
      <c r="AQ208" s="4"/>
      <c r="AR208" s="4"/>
      <c r="AS208" s="4"/>
      <c r="AT208" s="4"/>
    </row>
    <row r="209" spans="1:46" s="22" customFormat="1" ht="12.75">
      <c r="A209" s="1"/>
      <c r="B209" s="3"/>
      <c r="C209" s="2"/>
      <c r="D209" s="2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5"/>
      <c r="AL209" s="4"/>
      <c r="AM209" s="4"/>
      <c r="AN209" s="4"/>
      <c r="AO209" s="4"/>
      <c r="AP209" s="4"/>
      <c r="AQ209" s="4"/>
      <c r="AR209" s="4"/>
      <c r="AS209" s="4"/>
      <c r="AT209" s="4"/>
    </row>
    <row r="210" spans="1:46" s="22" customFormat="1" ht="12.75">
      <c r="A210" s="1"/>
      <c r="B210" s="3"/>
      <c r="C210" s="2"/>
      <c r="D210" s="2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5"/>
      <c r="AL210" s="4"/>
      <c r="AM210" s="4"/>
      <c r="AN210" s="4"/>
      <c r="AO210" s="4"/>
      <c r="AP210" s="4"/>
      <c r="AQ210" s="4"/>
      <c r="AR210" s="4"/>
      <c r="AS210" s="4"/>
      <c r="AT210" s="4"/>
    </row>
    <row r="211" spans="1:46" s="22" customFormat="1" ht="12.75">
      <c r="A211" s="1"/>
      <c r="B211" s="3"/>
      <c r="C211" s="2"/>
      <c r="D211" s="2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5"/>
      <c r="AL211" s="4"/>
      <c r="AM211" s="4"/>
      <c r="AN211" s="4"/>
      <c r="AO211" s="4"/>
      <c r="AP211" s="4"/>
      <c r="AQ211" s="4"/>
      <c r="AR211" s="4"/>
      <c r="AS211" s="4"/>
      <c r="AT211" s="4"/>
    </row>
    <row r="212" spans="1:46" s="22" customFormat="1" ht="12.75">
      <c r="A212" s="1"/>
      <c r="B212" s="3"/>
      <c r="C212" s="2"/>
      <c r="D212" s="2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5"/>
      <c r="AL212" s="4"/>
      <c r="AM212" s="4"/>
      <c r="AN212" s="4"/>
      <c r="AO212" s="4"/>
      <c r="AP212" s="4"/>
      <c r="AQ212" s="4"/>
      <c r="AR212" s="4"/>
      <c r="AS212" s="4"/>
      <c r="AT212" s="4"/>
    </row>
    <row r="213" spans="1:46" s="22" customFormat="1" ht="12.75">
      <c r="A213" s="1"/>
      <c r="B213" s="3"/>
      <c r="C213" s="2"/>
      <c r="D213" s="2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5"/>
      <c r="AL213" s="4"/>
      <c r="AM213" s="4"/>
      <c r="AN213" s="4"/>
      <c r="AO213" s="4"/>
      <c r="AP213" s="4"/>
      <c r="AQ213" s="4"/>
      <c r="AR213" s="4"/>
      <c r="AS213" s="4"/>
      <c r="AT213" s="4"/>
    </row>
    <row r="214" spans="1:46" s="22" customFormat="1" ht="12.75">
      <c r="A214" s="1"/>
      <c r="B214" s="3"/>
      <c r="C214" s="2"/>
      <c r="D214" s="2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5"/>
      <c r="AL214" s="4"/>
      <c r="AM214" s="4"/>
      <c r="AN214" s="4"/>
      <c r="AO214" s="4"/>
      <c r="AP214" s="4"/>
      <c r="AQ214" s="4"/>
      <c r="AR214" s="4"/>
      <c r="AS214" s="4"/>
      <c r="AT214" s="4"/>
    </row>
    <row r="215" spans="1:46" s="22" customFormat="1" ht="12.75">
      <c r="A215" s="1"/>
      <c r="B215" s="3"/>
      <c r="C215" s="2"/>
      <c r="D215" s="2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5"/>
      <c r="AL215" s="4"/>
      <c r="AM215" s="4"/>
      <c r="AN215" s="4"/>
      <c r="AO215" s="4"/>
      <c r="AP215" s="4"/>
      <c r="AQ215" s="4"/>
      <c r="AR215" s="4"/>
      <c r="AS215" s="4"/>
      <c r="AT215" s="4"/>
    </row>
    <row r="216" spans="1:46" s="22" customFormat="1" ht="12.75">
      <c r="A216" s="1"/>
      <c r="B216" s="3"/>
      <c r="C216" s="2"/>
      <c r="D216" s="2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5"/>
      <c r="AL216" s="4"/>
      <c r="AM216" s="4"/>
      <c r="AN216" s="4"/>
      <c r="AO216" s="4"/>
      <c r="AP216" s="4"/>
      <c r="AQ216" s="4"/>
      <c r="AR216" s="4"/>
      <c r="AS216" s="4"/>
      <c r="AT216" s="4"/>
    </row>
    <row r="217" spans="1:46" s="22" customFormat="1" ht="12.75">
      <c r="A217" s="1"/>
      <c r="B217" s="3"/>
      <c r="C217" s="2"/>
      <c r="D217" s="2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5"/>
      <c r="AL217" s="4"/>
      <c r="AM217" s="4"/>
      <c r="AN217" s="4"/>
      <c r="AO217" s="4"/>
      <c r="AP217" s="4"/>
      <c r="AQ217" s="4"/>
      <c r="AR217" s="4"/>
      <c r="AS217" s="4"/>
      <c r="AT217" s="4"/>
    </row>
    <row r="218" spans="1:46" s="22" customFormat="1" ht="12.75">
      <c r="A218" s="1"/>
      <c r="B218" s="3"/>
      <c r="C218" s="2"/>
      <c r="D218" s="2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5"/>
      <c r="AL218" s="4"/>
      <c r="AM218" s="4"/>
      <c r="AN218" s="4"/>
      <c r="AO218" s="4"/>
      <c r="AP218" s="4"/>
      <c r="AQ218" s="4"/>
      <c r="AR218" s="4"/>
      <c r="AS218" s="4"/>
      <c r="AT218" s="4"/>
    </row>
    <row r="219" spans="1:46" s="22" customFormat="1" ht="12.75">
      <c r="A219" s="1"/>
      <c r="B219" s="3"/>
      <c r="C219" s="2"/>
      <c r="D219" s="2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5"/>
      <c r="AL219" s="4"/>
      <c r="AM219" s="4"/>
      <c r="AN219" s="4"/>
      <c r="AO219" s="4"/>
      <c r="AP219" s="4"/>
      <c r="AQ219" s="4"/>
      <c r="AR219" s="4"/>
      <c r="AS219" s="4"/>
      <c r="AT219" s="4"/>
    </row>
    <row r="220" spans="1:46" s="22" customFormat="1" ht="12.75">
      <c r="A220" s="1"/>
      <c r="B220" s="3"/>
      <c r="C220" s="2"/>
      <c r="D220" s="2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5"/>
      <c r="AL220" s="4"/>
      <c r="AM220" s="4"/>
      <c r="AN220" s="4"/>
      <c r="AO220" s="4"/>
      <c r="AP220" s="4"/>
      <c r="AQ220" s="4"/>
      <c r="AR220" s="4"/>
      <c r="AS220" s="4"/>
      <c r="AT220" s="4"/>
    </row>
    <row r="221" spans="1:46" s="22" customFormat="1" ht="12.75">
      <c r="A221" s="1"/>
      <c r="B221" s="3"/>
      <c r="C221" s="2"/>
      <c r="D221" s="2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5"/>
      <c r="AL221" s="4"/>
      <c r="AM221" s="4"/>
      <c r="AN221" s="4"/>
      <c r="AO221" s="4"/>
      <c r="AP221" s="4"/>
      <c r="AQ221" s="4"/>
      <c r="AR221" s="4"/>
      <c r="AS221" s="4"/>
      <c r="AT221" s="4"/>
    </row>
    <row r="222" spans="1:46" s="22" customFormat="1" ht="12.75">
      <c r="A222" s="1"/>
      <c r="B222" s="3"/>
      <c r="C222" s="2"/>
      <c r="D222" s="2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5"/>
      <c r="AL222" s="4"/>
      <c r="AM222" s="4"/>
      <c r="AN222" s="4"/>
      <c r="AO222" s="4"/>
      <c r="AP222" s="4"/>
      <c r="AQ222" s="4"/>
      <c r="AR222" s="4"/>
      <c r="AS222" s="4"/>
      <c r="AT222" s="4"/>
    </row>
    <row r="223" spans="1:46" s="22" customFormat="1" ht="12.75">
      <c r="A223" s="1"/>
      <c r="B223" s="3"/>
      <c r="C223" s="2"/>
      <c r="D223" s="2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5"/>
      <c r="AL223" s="4"/>
      <c r="AM223" s="4"/>
      <c r="AN223" s="4"/>
      <c r="AO223" s="4"/>
      <c r="AP223" s="4"/>
      <c r="AQ223" s="4"/>
      <c r="AR223" s="4"/>
      <c r="AS223" s="4"/>
      <c r="AT223" s="4"/>
    </row>
    <row r="224" spans="1:46" s="22" customFormat="1" ht="12.75">
      <c r="A224" s="1"/>
      <c r="B224" s="3"/>
      <c r="C224" s="2"/>
      <c r="D224" s="2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5"/>
      <c r="AL224" s="4"/>
      <c r="AM224" s="4"/>
      <c r="AN224" s="4"/>
      <c r="AO224" s="4"/>
      <c r="AP224" s="4"/>
      <c r="AQ224" s="4"/>
      <c r="AR224" s="4"/>
      <c r="AS224" s="4"/>
      <c r="AT224" s="4"/>
    </row>
    <row r="225" spans="1:46" s="22" customFormat="1" ht="12.75">
      <c r="A225" s="1"/>
      <c r="B225" s="3"/>
      <c r="C225" s="2"/>
      <c r="D225" s="2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5"/>
      <c r="AL225" s="4"/>
      <c r="AM225" s="4"/>
      <c r="AN225" s="4"/>
      <c r="AO225" s="4"/>
      <c r="AP225" s="4"/>
      <c r="AQ225" s="4"/>
      <c r="AR225" s="4"/>
      <c r="AS225" s="4"/>
      <c r="AT225" s="4"/>
    </row>
    <row r="226" spans="1:46" s="22" customFormat="1" ht="12.75">
      <c r="A226" s="1"/>
      <c r="B226" s="3"/>
      <c r="C226" s="2"/>
      <c r="D226" s="2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5"/>
      <c r="AL226" s="4"/>
      <c r="AM226" s="4"/>
      <c r="AN226" s="4"/>
      <c r="AO226" s="4"/>
      <c r="AP226" s="4"/>
      <c r="AQ226" s="4"/>
      <c r="AR226" s="4"/>
      <c r="AS226" s="4"/>
      <c r="AT226" s="4"/>
    </row>
    <row r="227" spans="1:46" s="22" customFormat="1" ht="12.75">
      <c r="A227" s="1"/>
      <c r="B227" s="3"/>
      <c r="C227" s="2"/>
      <c r="D227" s="2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5"/>
      <c r="AL227" s="4"/>
      <c r="AM227" s="4"/>
      <c r="AN227" s="4"/>
      <c r="AO227" s="4"/>
      <c r="AP227" s="4"/>
      <c r="AQ227" s="4"/>
      <c r="AR227" s="4"/>
      <c r="AS227" s="4"/>
      <c r="AT227" s="4"/>
    </row>
    <row r="228" spans="1:46" s="22" customFormat="1" ht="12.75">
      <c r="A228" s="1"/>
      <c r="B228" s="3"/>
      <c r="C228" s="2"/>
      <c r="D228" s="2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5"/>
      <c r="AL228" s="4"/>
      <c r="AM228" s="4"/>
      <c r="AN228" s="4"/>
      <c r="AO228" s="4"/>
      <c r="AP228" s="4"/>
      <c r="AQ228" s="4"/>
      <c r="AR228" s="4"/>
      <c r="AS228" s="4"/>
      <c r="AT228" s="4"/>
    </row>
    <row r="229" spans="1:46" s="22" customFormat="1" ht="12.75">
      <c r="A229" s="1"/>
      <c r="B229" s="3"/>
      <c r="C229" s="2"/>
      <c r="D229" s="2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5"/>
      <c r="AL229" s="4"/>
      <c r="AM229" s="4"/>
      <c r="AN229" s="4"/>
      <c r="AO229" s="4"/>
      <c r="AP229" s="4"/>
      <c r="AQ229" s="4"/>
      <c r="AR229" s="4"/>
      <c r="AS229" s="4"/>
      <c r="AT229" s="4"/>
    </row>
    <row r="230" spans="1:46" s="22" customFormat="1" ht="12.75">
      <c r="A230" s="1"/>
      <c r="B230" s="3"/>
      <c r="C230" s="2"/>
      <c r="D230" s="2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5"/>
      <c r="AL230" s="4"/>
      <c r="AM230" s="4"/>
      <c r="AN230" s="4"/>
      <c r="AO230" s="4"/>
      <c r="AP230" s="4"/>
      <c r="AQ230" s="4"/>
      <c r="AR230" s="4"/>
      <c r="AS230" s="4"/>
      <c r="AT230" s="4"/>
    </row>
    <row r="231" spans="1:46" s="22" customFormat="1" ht="12.75">
      <c r="A231" s="1"/>
      <c r="B231" s="3"/>
      <c r="C231" s="2"/>
      <c r="D231" s="2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5"/>
      <c r="AL231" s="4"/>
      <c r="AM231" s="4"/>
      <c r="AN231" s="4"/>
      <c r="AO231" s="4"/>
      <c r="AP231" s="4"/>
      <c r="AQ231" s="4"/>
      <c r="AR231" s="4"/>
      <c r="AS231" s="4"/>
      <c r="AT231" s="4"/>
    </row>
    <row r="232" spans="1:46" s="22" customFormat="1" ht="12.75">
      <c r="A232" s="1"/>
      <c r="B232" s="3"/>
      <c r="C232" s="2"/>
      <c r="D232" s="2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5"/>
      <c r="AL232" s="4"/>
      <c r="AM232" s="4"/>
      <c r="AN232" s="4"/>
      <c r="AO232" s="4"/>
      <c r="AP232" s="4"/>
      <c r="AQ232" s="4"/>
      <c r="AR232" s="4"/>
      <c r="AS232" s="4"/>
      <c r="AT232" s="4"/>
    </row>
    <row r="233" spans="1:46" s="22" customFormat="1" ht="12.75">
      <c r="A233" s="1"/>
      <c r="B233" s="3"/>
      <c r="C233" s="2"/>
      <c r="D233" s="2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5"/>
      <c r="AL233" s="4"/>
      <c r="AM233" s="4"/>
      <c r="AN233" s="4"/>
      <c r="AO233" s="4"/>
      <c r="AP233" s="4"/>
      <c r="AQ233" s="4"/>
      <c r="AR233" s="4"/>
      <c r="AS233" s="4"/>
      <c r="AT233" s="4"/>
    </row>
    <row r="234" spans="1:46" s="22" customFormat="1" ht="12.75">
      <c r="A234" s="1"/>
      <c r="B234" s="3"/>
      <c r="C234" s="2"/>
      <c r="D234" s="2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5"/>
      <c r="AL234" s="4"/>
      <c r="AM234" s="4"/>
      <c r="AN234" s="4"/>
      <c r="AO234" s="4"/>
      <c r="AP234" s="4"/>
      <c r="AQ234" s="4"/>
      <c r="AR234" s="4"/>
      <c r="AS234" s="4"/>
      <c r="AT234" s="4"/>
    </row>
    <row r="235" spans="1:46" s="22" customFormat="1" ht="12.75">
      <c r="A235" s="1"/>
      <c r="B235" s="3"/>
      <c r="C235" s="2"/>
      <c r="D235" s="2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5"/>
      <c r="AL235" s="4"/>
      <c r="AM235" s="4"/>
      <c r="AN235" s="4"/>
      <c r="AO235" s="4"/>
      <c r="AP235" s="4"/>
      <c r="AQ235" s="4"/>
      <c r="AR235" s="4"/>
      <c r="AS235" s="4"/>
      <c r="AT235" s="4"/>
    </row>
    <row r="236" spans="1:46" s="22" customFormat="1" ht="12.75">
      <c r="A236" s="1"/>
      <c r="B236" s="3"/>
      <c r="C236" s="2"/>
      <c r="D236" s="2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5"/>
      <c r="AL236" s="4"/>
      <c r="AM236" s="4"/>
      <c r="AN236" s="4"/>
      <c r="AO236" s="4"/>
      <c r="AP236" s="4"/>
      <c r="AQ236" s="4"/>
      <c r="AR236" s="4"/>
      <c r="AS236" s="4"/>
      <c r="AT236" s="4"/>
    </row>
    <row r="237" spans="1:46" s="22" customFormat="1" ht="12.75">
      <c r="A237" s="1"/>
      <c r="B237" s="3"/>
      <c r="C237" s="2"/>
      <c r="D237" s="2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5"/>
      <c r="AL237" s="4"/>
      <c r="AM237" s="4"/>
      <c r="AN237" s="4"/>
      <c r="AO237" s="4"/>
      <c r="AP237" s="4"/>
      <c r="AQ237" s="4"/>
      <c r="AR237" s="4"/>
      <c r="AS237" s="4"/>
      <c r="AT237" s="4"/>
    </row>
    <row r="238" spans="1:46" s="22" customFormat="1" ht="12.75">
      <c r="A238" s="1"/>
      <c r="B238" s="3"/>
      <c r="C238" s="2"/>
      <c r="D238" s="2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5"/>
      <c r="AL238" s="4"/>
      <c r="AM238" s="4"/>
      <c r="AN238" s="4"/>
      <c r="AO238" s="4"/>
      <c r="AP238" s="4"/>
      <c r="AQ238" s="4"/>
      <c r="AR238" s="4"/>
      <c r="AS238" s="4"/>
      <c r="AT238" s="4"/>
    </row>
    <row r="239" spans="1:46" s="22" customFormat="1" ht="12.75">
      <c r="A239" s="1"/>
      <c r="B239" s="3"/>
      <c r="C239" s="2"/>
      <c r="D239" s="2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5"/>
      <c r="AL239" s="4"/>
      <c r="AM239" s="4"/>
      <c r="AN239" s="4"/>
      <c r="AO239" s="4"/>
      <c r="AP239" s="4"/>
      <c r="AQ239" s="4"/>
      <c r="AR239" s="4"/>
      <c r="AS239" s="4"/>
      <c r="AT239" s="4"/>
    </row>
    <row r="240" spans="1:46" s="22" customFormat="1" ht="12.75">
      <c r="A240" s="1"/>
      <c r="B240" s="3"/>
      <c r="C240" s="2"/>
      <c r="D240" s="2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5"/>
      <c r="AL240" s="4"/>
      <c r="AM240" s="4"/>
      <c r="AN240" s="4"/>
      <c r="AO240" s="4"/>
      <c r="AP240" s="4"/>
      <c r="AQ240" s="4"/>
      <c r="AR240" s="4"/>
      <c r="AS240" s="4"/>
      <c r="AT240" s="4"/>
    </row>
    <row r="241" spans="1:46" s="22" customFormat="1" ht="12.75">
      <c r="A241" s="1"/>
      <c r="B241" s="3"/>
      <c r="C241" s="2"/>
      <c r="D241" s="2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5"/>
      <c r="AL241" s="4"/>
      <c r="AM241" s="4"/>
      <c r="AN241" s="4"/>
      <c r="AO241" s="4"/>
      <c r="AP241" s="4"/>
      <c r="AQ241" s="4"/>
      <c r="AR241" s="4"/>
      <c r="AS241" s="4"/>
      <c r="AT241" s="4"/>
    </row>
    <row r="242" spans="1:46" s="22" customFormat="1" ht="12.75">
      <c r="A242" s="1"/>
      <c r="B242" s="3"/>
      <c r="C242" s="2"/>
      <c r="D242" s="2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5"/>
      <c r="AL242" s="4"/>
      <c r="AM242" s="4"/>
      <c r="AN242" s="4"/>
      <c r="AO242" s="4"/>
      <c r="AP242" s="4"/>
      <c r="AQ242" s="4"/>
      <c r="AR242" s="4"/>
      <c r="AS242" s="4"/>
      <c r="AT242" s="4"/>
    </row>
    <row r="243" spans="1:46" s="22" customFormat="1" ht="12.75">
      <c r="A243" s="1"/>
      <c r="B243" s="3"/>
      <c r="C243" s="2"/>
      <c r="D243" s="2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5"/>
      <c r="AL243" s="4"/>
      <c r="AM243" s="4"/>
      <c r="AN243" s="4"/>
      <c r="AO243" s="4"/>
      <c r="AP243" s="4"/>
      <c r="AQ243" s="4"/>
      <c r="AR243" s="4"/>
      <c r="AS243" s="4"/>
      <c r="AT243" s="4"/>
    </row>
    <row r="244" spans="1:46" s="22" customFormat="1" ht="12.75">
      <c r="A244" s="1"/>
      <c r="B244" s="3"/>
      <c r="C244" s="2"/>
      <c r="D244" s="2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5"/>
      <c r="AL244" s="4"/>
      <c r="AM244" s="4"/>
      <c r="AN244" s="4"/>
      <c r="AO244" s="4"/>
      <c r="AP244" s="4"/>
      <c r="AQ244" s="4"/>
      <c r="AR244" s="4"/>
      <c r="AS244" s="4"/>
      <c r="AT244" s="4"/>
    </row>
    <row r="245" spans="1:46" s="22" customFormat="1" ht="12.75">
      <c r="A245" s="1"/>
      <c r="B245" s="3"/>
      <c r="C245" s="2"/>
      <c r="D245" s="2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5"/>
      <c r="AL245" s="4"/>
      <c r="AM245" s="4"/>
      <c r="AN245" s="4"/>
      <c r="AO245" s="4"/>
      <c r="AP245" s="4"/>
      <c r="AQ245" s="4"/>
      <c r="AR245" s="4"/>
      <c r="AS245" s="4"/>
      <c r="AT245" s="4"/>
    </row>
    <row r="246" spans="1:46" s="22" customFormat="1" ht="12.75">
      <c r="A246" s="1"/>
      <c r="B246" s="3"/>
      <c r="C246" s="2"/>
      <c r="D246" s="2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5"/>
      <c r="AL246" s="4"/>
      <c r="AM246" s="4"/>
      <c r="AN246" s="4"/>
      <c r="AO246" s="4"/>
      <c r="AP246" s="4"/>
      <c r="AQ246" s="4"/>
      <c r="AR246" s="4"/>
      <c r="AS246" s="4"/>
      <c r="AT246" s="4"/>
    </row>
    <row r="247" spans="1:46" s="22" customFormat="1" ht="12.75">
      <c r="A247" s="1"/>
      <c r="B247" s="3"/>
      <c r="C247" s="2"/>
      <c r="D247" s="2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5"/>
      <c r="AL247" s="4"/>
      <c r="AM247" s="4"/>
      <c r="AN247" s="4"/>
      <c r="AO247" s="4"/>
      <c r="AP247" s="4"/>
      <c r="AQ247" s="4"/>
      <c r="AR247" s="4"/>
      <c r="AS247" s="4"/>
      <c r="AT247" s="4"/>
    </row>
    <row r="248" spans="1:46" s="22" customFormat="1" ht="12.75">
      <c r="A248" s="1"/>
      <c r="B248" s="3"/>
      <c r="C248" s="2"/>
      <c r="D248" s="2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5"/>
      <c r="AL248" s="4"/>
      <c r="AM248" s="4"/>
      <c r="AN248" s="4"/>
      <c r="AO248" s="4"/>
      <c r="AP248" s="4"/>
      <c r="AQ248" s="4"/>
      <c r="AR248" s="4"/>
      <c r="AS248" s="4"/>
      <c r="AT248" s="4"/>
    </row>
    <row r="249" spans="1:46" s="22" customFormat="1" ht="12.75">
      <c r="A249" s="1"/>
      <c r="B249" s="3"/>
      <c r="C249" s="2"/>
      <c r="D249" s="2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5"/>
      <c r="AL249" s="4"/>
      <c r="AM249" s="4"/>
      <c r="AN249" s="4"/>
      <c r="AO249" s="4"/>
      <c r="AP249" s="4"/>
      <c r="AQ249" s="4"/>
      <c r="AR249" s="4"/>
      <c r="AS249" s="4"/>
      <c r="AT249" s="4"/>
    </row>
    <row r="250" spans="1:46" s="22" customFormat="1" ht="12.75">
      <c r="A250" s="1"/>
      <c r="B250" s="3"/>
      <c r="C250" s="2"/>
      <c r="D250" s="2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5"/>
      <c r="AL250" s="4"/>
      <c r="AM250" s="4"/>
      <c r="AN250" s="4"/>
      <c r="AO250" s="4"/>
      <c r="AP250" s="4"/>
      <c r="AQ250" s="4"/>
      <c r="AR250" s="4"/>
      <c r="AS250" s="4"/>
      <c r="AT250" s="4"/>
    </row>
    <row r="251" spans="1:46" s="22" customFormat="1" ht="12.75">
      <c r="A251" s="1"/>
      <c r="B251" s="3"/>
      <c r="C251" s="2"/>
      <c r="D251" s="2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5"/>
      <c r="AL251" s="4"/>
      <c r="AM251" s="4"/>
      <c r="AN251" s="4"/>
      <c r="AO251" s="4"/>
      <c r="AP251" s="4"/>
      <c r="AQ251" s="4"/>
      <c r="AR251" s="4"/>
      <c r="AS251" s="4"/>
      <c r="AT251" s="4"/>
    </row>
    <row r="252" spans="1:46" s="22" customFormat="1" ht="12.75">
      <c r="A252" s="1"/>
      <c r="B252" s="3"/>
      <c r="C252" s="2"/>
      <c r="D252" s="2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5"/>
      <c r="AL252" s="4"/>
      <c r="AM252" s="4"/>
      <c r="AN252" s="4"/>
      <c r="AO252" s="4"/>
      <c r="AP252" s="4"/>
      <c r="AQ252" s="4"/>
      <c r="AR252" s="4"/>
      <c r="AS252" s="4"/>
      <c r="AT252" s="4"/>
    </row>
    <row r="253" spans="1:46" s="22" customFormat="1" ht="12.75">
      <c r="A253" s="1"/>
      <c r="B253" s="3"/>
      <c r="C253" s="2"/>
      <c r="D253" s="2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5"/>
      <c r="AL253" s="4"/>
      <c r="AM253" s="4"/>
      <c r="AN253" s="4"/>
      <c r="AO253" s="4"/>
      <c r="AP253" s="4"/>
      <c r="AQ253" s="4"/>
      <c r="AR253" s="4"/>
      <c r="AS253" s="4"/>
      <c r="AT253" s="4"/>
    </row>
    <row r="254" spans="1:46" s="22" customFormat="1" ht="12.75">
      <c r="A254" s="1"/>
      <c r="B254" s="3"/>
      <c r="C254" s="2"/>
      <c r="D254" s="2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5"/>
      <c r="AL254" s="4"/>
      <c r="AM254" s="4"/>
      <c r="AN254" s="4"/>
      <c r="AO254" s="4"/>
      <c r="AP254" s="4"/>
      <c r="AQ254" s="4"/>
      <c r="AR254" s="4"/>
      <c r="AS254" s="4"/>
      <c r="AT254" s="4"/>
    </row>
    <row r="255" spans="1:46" s="22" customFormat="1" ht="12.75">
      <c r="A255" s="1"/>
      <c r="B255" s="3"/>
      <c r="C255" s="2"/>
      <c r="D255" s="2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5"/>
      <c r="AL255" s="4"/>
      <c r="AM255" s="4"/>
      <c r="AN255" s="4"/>
      <c r="AO255" s="4"/>
      <c r="AP255" s="4"/>
      <c r="AQ255" s="4"/>
      <c r="AR255" s="4"/>
      <c r="AS255" s="4"/>
      <c r="AT255" s="4"/>
    </row>
    <row r="256" spans="1:46" s="22" customFormat="1" ht="12.75">
      <c r="A256" s="1"/>
      <c r="B256" s="3"/>
      <c r="C256" s="2"/>
      <c r="D256" s="2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5"/>
      <c r="AL256" s="4"/>
      <c r="AM256" s="4"/>
      <c r="AN256" s="4"/>
      <c r="AO256" s="4"/>
      <c r="AP256" s="4"/>
      <c r="AQ256" s="4"/>
      <c r="AR256" s="4"/>
      <c r="AS256" s="4"/>
      <c r="AT256" s="4"/>
    </row>
    <row r="257" spans="1:46" s="22" customFormat="1" ht="12.75">
      <c r="A257" s="1"/>
      <c r="B257" s="3"/>
      <c r="C257" s="2"/>
      <c r="D257" s="2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5"/>
      <c r="AL257" s="4"/>
      <c r="AM257" s="4"/>
      <c r="AN257" s="4"/>
      <c r="AO257" s="4"/>
      <c r="AP257" s="4"/>
      <c r="AQ257" s="4"/>
      <c r="AR257" s="4"/>
      <c r="AS257" s="4"/>
      <c r="AT257" s="4"/>
    </row>
    <row r="258" spans="1:46" s="22" customFormat="1" ht="12.75">
      <c r="A258" s="1"/>
      <c r="B258" s="3"/>
      <c r="C258" s="2"/>
      <c r="D258" s="2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5"/>
      <c r="AL258" s="4"/>
      <c r="AM258" s="4"/>
      <c r="AN258" s="4"/>
      <c r="AO258" s="4"/>
      <c r="AP258" s="4"/>
      <c r="AQ258" s="4"/>
      <c r="AR258" s="4"/>
      <c r="AS258" s="4"/>
      <c r="AT258" s="4"/>
    </row>
    <row r="259" spans="1:46" s="22" customFormat="1" ht="12.75">
      <c r="A259" s="1"/>
      <c r="B259" s="3"/>
      <c r="C259" s="2"/>
      <c r="D259" s="2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5"/>
      <c r="AL259" s="4"/>
      <c r="AM259" s="4"/>
      <c r="AN259" s="4"/>
      <c r="AO259" s="4"/>
      <c r="AP259" s="4"/>
      <c r="AQ259" s="4"/>
      <c r="AR259" s="4"/>
      <c r="AS259" s="4"/>
      <c r="AT259" s="4"/>
    </row>
    <row r="260" spans="1:46" s="22" customFormat="1" ht="12.75">
      <c r="A260" s="1"/>
      <c r="B260" s="3"/>
      <c r="C260" s="2"/>
      <c r="D260" s="2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5"/>
      <c r="AL260" s="4"/>
      <c r="AM260" s="4"/>
      <c r="AN260" s="4"/>
      <c r="AO260" s="4"/>
      <c r="AP260" s="4"/>
      <c r="AQ260" s="4"/>
      <c r="AR260" s="4"/>
      <c r="AS260" s="4"/>
      <c r="AT260" s="4"/>
    </row>
    <row r="261" spans="1:46" s="22" customFormat="1" ht="12.75">
      <c r="A261" s="1"/>
      <c r="B261" s="3"/>
      <c r="C261" s="2"/>
      <c r="D261" s="2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5"/>
      <c r="AL261" s="4"/>
      <c r="AM261" s="4"/>
      <c r="AN261" s="4"/>
      <c r="AO261" s="4"/>
      <c r="AP261" s="4"/>
      <c r="AQ261" s="4"/>
      <c r="AR261" s="4"/>
      <c r="AS261" s="4"/>
      <c r="AT261" s="4"/>
    </row>
    <row r="262" spans="1:46" s="22" customFormat="1" ht="12.75">
      <c r="A262" s="1"/>
      <c r="B262" s="3"/>
      <c r="C262" s="2"/>
      <c r="D262" s="2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5"/>
      <c r="AL262" s="4"/>
      <c r="AM262" s="4"/>
      <c r="AN262" s="4"/>
      <c r="AO262" s="4"/>
      <c r="AP262" s="4"/>
      <c r="AQ262" s="4"/>
      <c r="AR262" s="4"/>
      <c r="AS262" s="4"/>
      <c r="AT262" s="4"/>
    </row>
    <row r="263" spans="1:46" s="22" customFormat="1" ht="12.75">
      <c r="A263" s="1"/>
      <c r="B263" s="3"/>
      <c r="C263" s="2"/>
      <c r="D263" s="2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5"/>
      <c r="AL263" s="4"/>
      <c r="AM263" s="4"/>
      <c r="AN263" s="4"/>
      <c r="AO263" s="4"/>
      <c r="AP263" s="4"/>
      <c r="AQ263" s="4"/>
      <c r="AR263" s="4"/>
      <c r="AS263" s="4"/>
      <c r="AT263" s="4"/>
    </row>
    <row r="264" spans="1:46" s="22" customFormat="1" ht="12.75">
      <c r="A264" s="1"/>
      <c r="B264" s="3"/>
      <c r="C264" s="2"/>
      <c r="D264" s="2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5"/>
      <c r="AL264" s="4"/>
      <c r="AM264" s="4"/>
      <c r="AN264" s="4"/>
      <c r="AO264" s="4"/>
      <c r="AP264" s="4"/>
      <c r="AQ264" s="4"/>
      <c r="AR264" s="4"/>
      <c r="AS264" s="4"/>
      <c r="AT264" s="4"/>
    </row>
    <row r="265" spans="1:46" s="22" customFormat="1" ht="12.75">
      <c r="A265" s="1"/>
      <c r="B265" s="3"/>
      <c r="C265" s="2"/>
      <c r="D265" s="2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5"/>
      <c r="AL265" s="4"/>
      <c r="AM265" s="4"/>
      <c r="AN265" s="4"/>
      <c r="AO265" s="4"/>
      <c r="AP265" s="4"/>
      <c r="AQ265" s="4"/>
      <c r="AR265" s="4"/>
      <c r="AS265" s="4"/>
      <c r="AT265" s="4"/>
    </row>
    <row r="266" spans="1:46" s="22" customFormat="1" ht="12.75">
      <c r="A266" s="1"/>
      <c r="B266" s="3"/>
      <c r="C266" s="2"/>
      <c r="D266" s="2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5"/>
      <c r="AL266" s="4"/>
      <c r="AM266" s="4"/>
      <c r="AN266" s="4"/>
      <c r="AO266" s="4"/>
      <c r="AP266" s="4"/>
      <c r="AQ266" s="4"/>
      <c r="AR266" s="4"/>
      <c r="AS266" s="4"/>
      <c r="AT266" s="4"/>
    </row>
    <row r="267" spans="1:46" s="22" customFormat="1" ht="12.75">
      <c r="A267" s="1"/>
      <c r="B267" s="3"/>
      <c r="C267" s="2"/>
      <c r="D267" s="2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5"/>
      <c r="AL267" s="4"/>
      <c r="AM267" s="4"/>
      <c r="AN267" s="4"/>
      <c r="AO267" s="4"/>
      <c r="AP267" s="4"/>
      <c r="AQ267" s="4"/>
      <c r="AR267" s="4"/>
      <c r="AS267" s="4"/>
      <c r="AT267" s="4"/>
    </row>
    <row r="268" spans="1:46" s="22" customFormat="1" ht="12.75">
      <c r="A268" s="1"/>
      <c r="B268" s="3"/>
      <c r="C268" s="2"/>
      <c r="D268" s="2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5"/>
      <c r="AL268" s="4"/>
      <c r="AM268" s="4"/>
      <c r="AN268" s="4"/>
      <c r="AO268" s="4"/>
      <c r="AP268" s="4"/>
      <c r="AQ268" s="4"/>
      <c r="AR268" s="4"/>
      <c r="AS268" s="4"/>
      <c r="AT268" s="4"/>
    </row>
    <row r="269" spans="1:46" s="22" customFormat="1" ht="12.75">
      <c r="A269" s="1"/>
      <c r="B269" s="3"/>
      <c r="C269" s="2"/>
      <c r="D269" s="2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5"/>
      <c r="AL269" s="4"/>
      <c r="AM269" s="4"/>
      <c r="AN269" s="4"/>
      <c r="AO269" s="4"/>
      <c r="AP269" s="4"/>
      <c r="AQ269" s="4"/>
      <c r="AR269" s="4"/>
      <c r="AS269" s="4"/>
      <c r="AT269" s="4"/>
    </row>
    <row r="270" spans="1:46" s="22" customFormat="1" ht="12.75">
      <c r="A270" s="1"/>
      <c r="B270" s="3"/>
      <c r="C270" s="2"/>
      <c r="D270" s="2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5"/>
      <c r="AL270" s="4"/>
      <c r="AM270" s="4"/>
      <c r="AN270" s="4"/>
      <c r="AO270" s="4"/>
      <c r="AP270" s="4"/>
      <c r="AQ270" s="4"/>
      <c r="AR270" s="4"/>
      <c r="AS270" s="4"/>
      <c r="AT270" s="4"/>
    </row>
    <row r="271" spans="1:46" s="22" customFormat="1" ht="12.75">
      <c r="A271" s="1"/>
      <c r="B271" s="3"/>
      <c r="C271" s="2"/>
      <c r="D271" s="2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5"/>
      <c r="AL271" s="4"/>
      <c r="AM271" s="4"/>
      <c r="AN271" s="4"/>
      <c r="AO271" s="4"/>
      <c r="AP271" s="4"/>
      <c r="AQ271" s="4"/>
      <c r="AR271" s="4"/>
      <c r="AS271" s="4"/>
      <c r="AT271" s="4"/>
    </row>
    <row r="272" spans="1:46" s="22" customFormat="1" ht="12.75">
      <c r="A272" s="1"/>
      <c r="B272" s="3"/>
      <c r="C272" s="2"/>
      <c r="D272" s="2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5"/>
      <c r="AL272" s="4"/>
      <c r="AM272" s="4"/>
      <c r="AN272" s="4"/>
      <c r="AO272" s="4"/>
      <c r="AP272" s="4"/>
      <c r="AQ272" s="4"/>
      <c r="AR272" s="4"/>
      <c r="AS272" s="4"/>
      <c r="AT272" s="4"/>
    </row>
    <row r="273" spans="1:46" s="22" customFormat="1" ht="12.75">
      <c r="A273" s="1"/>
      <c r="B273" s="3"/>
      <c r="C273" s="2"/>
      <c r="D273" s="2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5"/>
      <c r="AL273" s="4"/>
      <c r="AM273" s="4"/>
      <c r="AN273" s="4"/>
      <c r="AO273" s="4"/>
      <c r="AP273" s="4"/>
      <c r="AQ273" s="4"/>
      <c r="AR273" s="4"/>
      <c r="AS273" s="4"/>
      <c r="AT273" s="4"/>
    </row>
    <row r="274" spans="1:46" s="22" customFormat="1" ht="12.75">
      <c r="A274" s="1"/>
      <c r="B274" s="3"/>
      <c r="C274" s="2"/>
      <c r="D274" s="2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5"/>
      <c r="AL274" s="4"/>
      <c r="AM274" s="4"/>
      <c r="AN274" s="4"/>
      <c r="AO274" s="4"/>
      <c r="AP274" s="4"/>
      <c r="AQ274" s="4"/>
      <c r="AR274" s="4"/>
      <c r="AS274" s="4"/>
      <c r="AT274" s="4"/>
    </row>
    <row r="275" spans="1:46" s="22" customFormat="1" ht="12.75">
      <c r="A275" s="1"/>
      <c r="B275" s="3"/>
      <c r="C275" s="2"/>
      <c r="D275" s="2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5"/>
      <c r="AL275" s="4"/>
      <c r="AM275" s="4"/>
      <c r="AN275" s="4"/>
      <c r="AO275" s="4"/>
      <c r="AP275" s="4"/>
      <c r="AQ275" s="4"/>
      <c r="AR275" s="4"/>
      <c r="AS275" s="4"/>
      <c r="AT275" s="4"/>
    </row>
    <row r="276" spans="1:46" s="22" customFormat="1" ht="12.75">
      <c r="A276" s="1"/>
      <c r="B276" s="3"/>
      <c r="C276" s="2"/>
      <c r="D276" s="2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5"/>
      <c r="AL276" s="4"/>
      <c r="AM276" s="4"/>
      <c r="AN276" s="4"/>
      <c r="AO276" s="4"/>
      <c r="AP276" s="4"/>
      <c r="AQ276" s="4"/>
      <c r="AR276" s="4"/>
      <c r="AS276" s="4"/>
      <c r="AT276" s="4"/>
    </row>
    <row r="277" spans="1:46" s="22" customFormat="1" ht="12.75">
      <c r="A277" s="1"/>
      <c r="B277" s="3"/>
      <c r="C277" s="2"/>
      <c r="D277" s="2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5"/>
      <c r="AL277" s="4"/>
      <c r="AM277" s="4"/>
      <c r="AN277" s="4"/>
      <c r="AO277" s="4"/>
      <c r="AP277" s="4"/>
      <c r="AQ277" s="4"/>
      <c r="AR277" s="4"/>
      <c r="AS277" s="4"/>
      <c r="AT277" s="4"/>
    </row>
    <row r="278" spans="1:46" s="22" customFormat="1" ht="12.75">
      <c r="A278" s="1"/>
      <c r="B278" s="3"/>
      <c r="C278" s="2"/>
      <c r="D278" s="2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5"/>
      <c r="AL278" s="4"/>
      <c r="AM278" s="4"/>
      <c r="AN278" s="4"/>
      <c r="AO278" s="4"/>
      <c r="AP278" s="4"/>
      <c r="AQ278" s="4"/>
      <c r="AR278" s="4"/>
      <c r="AS278" s="4"/>
      <c r="AT278" s="4"/>
    </row>
    <row r="279" spans="1:46" s="22" customFormat="1" ht="12.75">
      <c r="A279" s="1"/>
      <c r="B279" s="3"/>
      <c r="C279" s="2"/>
      <c r="D279" s="2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5"/>
      <c r="AL279" s="4"/>
      <c r="AM279" s="4"/>
      <c r="AN279" s="4"/>
      <c r="AO279" s="4"/>
      <c r="AP279" s="4"/>
      <c r="AQ279" s="4"/>
      <c r="AR279" s="4"/>
      <c r="AS279" s="4"/>
      <c r="AT279" s="4"/>
    </row>
    <row r="280" spans="1:46" s="22" customFormat="1" ht="12.75">
      <c r="A280" s="1"/>
      <c r="B280" s="3"/>
      <c r="C280" s="2"/>
      <c r="D280" s="2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5"/>
      <c r="AL280" s="4"/>
      <c r="AM280" s="4"/>
      <c r="AN280" s="4"/>
      <c r="AO280" s="4"/>
      <c r="AP280" s="4"/>
      <c r="AQ280" s="4"/>
      <c r="AR280" s="4"/>
      <c r="AS280" s="4"/>
      <c r="AT280" s="4"/>
    </row>
    <row r="281" spans="1:46" s="22" customFormat="1" ht="12.75">
      <c r="A281" s="1"/>
      <c r="B281" s="3"/>
      <c r="C281" s="2"/>
      <c r="D281" s="2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5"/>
      <c r="AL281" s="4"/>
      <c r="AM281" s="4"/>
      <c r="AN281" s="4"/>
      <c r="AO281" s="4"/>
      <c r="AP281" s="4"/>
      <c r="AQ281" s="4"/>
      <c r="AR281" s="4"/>
      <c r="AS281" s="4"/>
      <c r="AT281" s="4"/>
    </row>
    <row r="282" spans="1:46" s="22" customFormat="1" ht="12.75">
      <c r="A282" s="1"/>
      <c r="B282" s="3"/>
      <c r="C282" s="2"/>
      <c r="D282" s="2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5"/>
      <c r="AL282" s="4"/>
      <c r="AM282" s="4"/>
      <c r="AN282" s="4"/>
      <c r="AO282" s="4"/>
      <c r="AP282" s="4"/>
      <c r="AQ282" s="4"/>
      <c r="AR282" s="4"/>
      <c r="AS282" s="4"/>
      <c r="AT282" s="4"/>
    </row>
    <row r="283" spans="1:46" s="22" customFormat="1" ht="12.75">
      <c r="A283" s="1"/>
      <c r="B283" s="3"/>
      <c r="C283" s="2"/>
      <c r="D283" s="2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5"/>
      <c r="AL283" s="4"/>
      <c r="AM283" s="4"/>
      <c r="AN283" s="4"/>
      <c r="AO283" s="4"/>
      <c r="AP283" s="4"/>
      <c r="AQ283" s="4"/>
      <c r="AR283" s="4"/>
      <c r="AS283" s="4"/>
      <c r="AT283" s="4"/>
    </row>
    <row r="284" spans="1:46" s="22" customFormat="1" ht="12.75">
      <c r="A284" s="1"/>
      <c r="B284" s="3"/>
      <c r="C284" s="2"/>
      <c r="D284" s="2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5"/>
      <c r="AL284" s="4"/>
      <c r="AM284" s="4"/>
      <c r="AN284" s="4"/>
      <c r="AO284" s="4"/>
      <c r="AP284" s="4"/>
      <c r="AQ284" s="4"/>
      <c r="AR284" s="4"/>
      <c r="AS284" s="4"/>
      <c r="AT284" s="4"/>
    </row>
    <row r="285" spans="1:46" s="22" customFormat="1" ht="12.75">
      <c r="A285" s="1"/>
      <c r="B285" s="3"/>
      <c r="C285" s="2"/>
      <c r="D285" s="2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5"/>
      <c r="AL285" s="4"/>
      <c r="AM285" s="4"/>
      <c r="AN285" s="4"/>
      <c r="AO285" s="4"/>
      <c r="AP285" s="4"/>
      <c r="AQ285" s="4"/>
      <c r="AR285" s="4"/>
      <c r="AS285" s="4"/>
      <c r="AT285" s="4"/>
    </row>
    <row r="286" spans="1:46" s="22" customFormat="1" ht="12.75">
      <c r="A286" s="1"/>
      <c r="B286" s="3"/>
      <c r="C286" s="2"/>
      <c r="D286" s="2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5"/>
      <c r="AL286" s="4"/>
      <c r="AM286" s="4"/>
      <c r="AN286" s="4"/>
      <c r="AO286" s="4"/>
      <c r="AP286" s="4"/>
      <c r="AQ286" s="4"/>
      <c r="AR286" s="4"/>
      <c r="AS286" s="4"/>
      <c r="AT286" s="4"/>
    </row>
    <row r="287" spans="1:46" s="22" customFormat="1" ht="12.75">
      <c r="A287" s="1"/>
      <c r="B287" s="3"/>
      <c r="C287" s="2"/>
      <c r="D287" s="2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5"/>
      <c r="AL287" s="4"/>
      <c r="AM287" s="4"/>
      <c r="AN287" s="4"/>
      <c r="AO287" s="4"/>
      <c r="AP287" s="4"/>
      <c r="AQ287" s="4"/>
      <c r="AR287" s="4"/>
      <c r="AS287" s="4"/>
      <c r="AT287" s="4"/>
    </row>
    <row r="288" spans="1:46" s="22" customFormat="1" ht="12.75">
      <c r="A288" s="1"/>
      <c r="B288" s="3"/>
      <c r="C288" s="2"/>
      <c r="D288" s="2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5"/>
      <c r="AL288" s="4"/>
      <c r="AM288" s="4"/>
      <c r="AN288" s="4"/>
      <c r="AO288" s="4"/>
      <c r="AP288" s="4"/>
      <c r="AQ288" s="4"/>
      <c r="AR288" s="4"/>
      <c r="AS288" s="4"/>
      <c r="AT288" s="4"/>
    </row>
    <row r="289" spans="1:46" s="22" customFormat="1" ht="12.75">
      <c r="A289" s="1"/>
      <c r="B289" s="3"/>
      <c r="C289" s="2"/>
      <c r="D289" s="2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5"/>
      <c r="AL289" s="4"/>
      <c r="AM289" s="4"/>
      <c r="AN289" s="4"/>
      <c r="AO289" s="4"/>
      <c r="AP289" s="4"/>
      <c r="AQ289" s="4"/>
      <c r="AR289" s="4"/>
      <c r="AS289" s="4"/>
      <c r="AT289" s="4"/>
    </row>
    <row r="290" spans="1:46" s="22" customFormat="1" ht="12.75">
      <c r="A290" s="1"/>
      <c r="B290" s="3"/>
      <c r="C290" s="2"/>
      <c r="D290" s="2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5"/>
      <c r="AL290" s="4"/>
      <c r="AM290" s="4"/>
      <c r="AN290" s="4"/>
      <c r="AO290" s="4"/>
      <c r="AP290" s="4"/>
      <c r="AQ290" s="4"/>
      <c r="AR290" s="4"/>
      <c r="AS290" s="4"/>
      <c r="AT290" s="4"/>
    </row>
    <row r="291" spans="1:46" s="22" customFormat="1" ht="12.75">
      <c r="A291" s="1"/>
      <c r="B291" s="3"/>
      <c r="C291" s="2"/>
      <c r="D291" s="2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5"/>
      <c r="AL291" s="4"/>
      <c r="AM291" s="4"/>
      <c r="AN291" s="4"/>
      <c r="AO291" s="4"/>
      <c r="AP291" s="4"/>
      <c r="AQ291" s="4"/>
      <c r="AR291" s="4"/>
      <c r="AS291" s="4"/>
      <c r="AT291" s="4"/>
    </row>
    <row r="292" spans="1:46" s="22" customFormat="1" ht="12.75">
      <c r="A292" s="1"/>
      <c r="B292" s="3"/>
      <c r="C292" s="2"/>
      <c r="D292" s="2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5"/>
      <c r="AL292" s="4"/>
      <c r="AM292" s="4"/>
      <c r="AN292" s="4"/>
      <c r="AO292" s="4"/>
      <c r="AP292" s="4"/>
      <c r="AQ292" s="4"/>
      <c r="AR292" s="4"/>
      <c r="AS292" s="4"/>
      <c r="AT292" s="4"/>
    </row>
    <row r="293" spans="1:46" s="22" customFormat="1" ht="12.75">
      <c r="A293" s="1"/>
      <c r="B293" s="3"/>
      <c r="C293" s="2"/>
      <c r="D293" s="2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5"/>
      <c r="AL293" s="4"/>
      <c r="AM293" s="4"/>
      <c r="AN293" s="4"/>
      <c r="AO293" s="4"/>
      <c r="AP293" s="4"/>
      <c r="AQ293" s="4"/>
      <c r="AR293" s="4"/>
      <c r="AS293" s="4"/>
      <c r="AT293" s="4"/>
    </row>
    <row r="294" spans="1:46" s="22" customFormat="1" ht="12.75">
      <c r="A294" s="1"/>
      <c r="B294" s="3"/>
      <c r="C294" s="2"/>
      <c r="D294" s="2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5"/>
      <c r="AL294" s="4"/>
      <c r="AM294" s="4"/>
      <c r="AN294" s="4"/>
      <c r="AO294" s="4"/>
      <c r="AP294" s="4"/>
      <c r="AQ294" s="4"/>
      <c r="AR294" s="4"/>
      <c r="AS294" s="4"/>
      <c r="AT294" s="4"/>
    </row>
    <row r="295" spans="1:46" s="22" customFormat="1" ht="12.75">
      <c r="A295" s="1"/>
      <c r="B295" s="3"/>
      <c r="C295" s="2"/>
      <c r="D295" s="2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5"/>
      <c r="AL295" s="4"/>
      <c r="AM295" s="4"/>
      <c r="AN295" s="4"/>
      <c r="AO295" s="4"/>
      <c r="AP295" s="4"/>
      <c r="AQ295" s="4"/>
      <c r="AR295" s="4"/>
      <c r="AS295" s="4"/>
      <c r="AT295" s="4"/>
    </row>
    <row r="296" spans="1:46" s="22" customFormat="1" ht="12.75">
      <c r="A296" s="1"/>
      <c r="B296" s="3"/>
      <c r="C296" s="2"/>
      <c r="D296" s="2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5"/>
      <c r="AL296" s="4"/>
      <c r="AM296" s="4"/>
      <c r="AN296" s="4"/>
      <c r="AO296" s="4"/>
      <c r="AP296" s="4"/>
      <c r="AQ296" s="4"/>
      <c r="AR296" s="4"/>
      <c r="AS296" s="4"/>
      <c r="AT296" s="4"/>
    </row>
    <row r="297" spans="1:46" s="22" customFormat="1" ht="12.75">
      <c r="A297" s="1"/>
      <c r="B297" s="3"/>
      <c r="C297" s="2"/>
      <c r="D297" s="2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5"/>
      <c r="AL297" s="4"/>
      <c r="AM297" s="4"/>
      <c r="AN297" s="4"/>
      <c r="AO297" s="4"/>
      <c r="AP297" s="4"/>
      <c r="AQ297" s="4"/>
      <c r="AR297" s="4"/>
      <c r="AS297" s="4"/>
      <c r="AT297" s="4"/>
    </row>
    <row r="298" spans="1:46" s="22" customFormat="1" ht="12.75">
      <c r="A298" s="1"/>
      <c r="B298" s="3"/>
      <c r="C298" s="2"/>
      <c r="D298" s="2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5"/>
      <c r="AL298" s="4"/>
      <c r="AM298" s="4"/>
      <c r="AN298" s="4"/>
      <c r="AO298" s="4"/>
      <c r="AP298" s="4"/>
      <c r="AQ298" s="4"/>
      <c r="AR298" s="4"/>
      <c r="AS298" s="4"/>
      <c r="AT298" s="4"/>
    </row>
    <row r="299" spans="1:46" s="22" customFormat="1" ht="12.75">
      <c r="A299" s="1"/>
      <c r="B299" s="3"/>
      <c r="C299" s="2"/>
      <c r="D299" s="2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5"/>
      <c r="AL299" s="4"/>
      <c r="AM299" s="4"/>
      <c r="AN299" s="4"/>
      <c r="AO299" s="4"/>
      <c r="AP299" s="4"/>
      <c r="AQ299" s="4"/>
      <c r="AR299" s="4"/>
      <c r="AS299" s="4"/>
      <c r="AT299" s="4"/>
    </row>
    <row r="300" spans="1:46" s="22" customFormat="1" ht="12.75">
      <c r="A300" s="1"/>
      <c r="B300" s="3"/>
      <c r="C300" s="2"/>
      <c r="D300" s="2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5"/>
      <c r="AL300" s="4"/>
      <c r="AM300" s="4"/>
      <c r="AN300" s="4"/>
      <c r="AO300" s="4"/>
      <c r="AP300" s="4"/>
      <c r="AQ300" s="4"/>
      <c r="AR300" s="4"/>
      <c r="AS300" s="4"/>
      <c r="AT300" s="4"/>
    </row>
    <row r="301" spans="1:46" s="22" customFormat="1" ht="12.75">
      <c r="A301" s="1"/>
      <c r="B301" s="3"/>
      <c r="C301" s="2"/>
      <c r="D301" s="2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5"/>
      <c r="AL301" s="4"/>
      <c r="AM301" s="4"/>
      <c r="AN301" s="4"/>
      <c r="AO301" s="4"/>
      <c r="AP301" s="4"/>
      <c r="AQ301" s="4"/>
      <c r="AR301" s="4"/>
      <c r="AS301" s="4"/>
      <c r="AT301" s="4"/>
    </row>
    <row r="302" spans="1:46" s="22" customFormat="1" ht="12.75">
      <c r="A302" s="1"/>
      <c r="B302" s="3"/>
      <c r="C302" s="2"/>
      <c r="D302" s="2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5"/>
      <c r="AL302" s="4"/>
      <c r="AM302" s="4"/>
      <c r="AN302" s="4"/>
      <c r="AO302" s="4"/>
      <c r="AP302" s="4"/>
      <c r="AQ302" s="4"/>
      <c r="AR302" s="4"/>
      <c r="AS302" s="4"/>
      <c r="AT302" s="4"/>
    </row>
    <row r="303" spans="1:46" s="22" customFormat="1" ht="12.75">
      <c r="A303" s="1"/>
      <c r="B303" s="3"/>
      <c r="C303" s="2"/>
      <c r="D303" s="2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5"/>
      <c r="AL303" s="4"/>
      <c r="AM303" s="4"/>
      <c r="AN303" s="4"/>
      <c r="AO303" s="4"/>
      <c r="AP303" s="4"/>
      <c r="AQ303" s="4"/>
      <c r="AR303" s="4"/>
      <c r="AS303" s="4"/>
      <c r="AT303" s="4"/>
    </row>
    <row r="304" spans="1:46" s="22" customFormat="1" ht="12.75">
      <c r="A304" s="1"/>
      <c r="B304" s="3"/>
      <c r="C304" s="2"/>
      <c r="D304" s="2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5"/>
      <c r="AL304" s="4"/>
      <c r="AM304" s="4"/>
      <c r="AN304" s="4"/>
      <c r="AO304" s="4"/>
      <c r="AP304" s="4"/>
      <c r="AQ304" s="4"/>
      <c r="AR304" s="4"/>
      <c r="AS304" s="4"/>
      <c r="AT304" s="4"/>
    </row>
    <row r="305" spans="1:46" s="22" customFormat="1" ht="12.75">
      <c r="A305" s="1"/>
      <c r="B305" s="3"/>
      <c r="C305" s="2"/>
      <c r="D305" s="2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5"/>
      <c r="AL305" s="4"/>
      <c r="AM305" s="4"/>
      <c r="AN305" s="4"/>
      <c r="AO305" s="4"/>
      <c r="AP305" s="4"/>
      <c r="AQ305" s="4"/>
      <c r="AR305" s="4"/>
      <c r="AS305" s="4"/>
      <c r="AT305" s="4"/>
    </row>
    <row r="306" spans="1:46" s="22" customFormat="1" ht="12.75">
      <c r="A306" s="1"/>
      <c r="B306" s="3"/>
      <c r="C306" s="2"/>
      <c r="D306" s="2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5"/>
      <c r="AL306" s="4"/>
      <c r="AM306" s="4"/>
      <c r="AN306" s="4"/>
      <c r="AO306" s="4"/>
      <c r="AP306" s="4"/>
      <c r="AQ306" s="4"/>
      <c r="AR306" s="4"/>
      <c r="AS306" s="4"/>
      <c r="AT306" s="4"/>
    </row>
    <row r="307" spans="1:46" s="22" customFormat="1" ht="12.75">
      <c r="A307" s="1"/>
      <c r="B307" s="3"/>
      <c r="C307" s="2"/>
      <c r="D307" s="2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5"/>
      <c r="AL307" s="4"/>
      <c r="AM307" s="4"/>
      <c r="AN307" s="4"/>
      <c r="AO307" s="4"/>
      <c r="AP307" s="4"/>
      <c r="AQ307" s="4"/>
      <c r="AR307" s="4"/>
      <c r="AS307" s="4"/>
      <c r="AT307" s="4"/>
    </row>
    <row r="308" spans="1:46" s="22" customFormat="1" ht="12.75">
      <c r="A308" s="1"/>
      <c r="B308" s="3"/>
      <c r="C308" s="2"/>
      <c r="D308" s="2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5"/>
      <c r="AL308" s="4"/>
      <c r="AM308" s="4"/>
      <c r="AN308" s="4"/>
      <c r="AO308" s="4"/>
      <c r="AP308" s="4"/>
      <c r="AQ308" s="4"/>
      <c r="AR308" s="4"/>
      <c r="AS308" s="4"/>
      <c r="AT308" s="4"/>
    </row>
    <row r="309" spans="1:46" s="22" customFormat="1" ht="12.75">
      <c r="A309" s="1"/>
      <c r="B309" s="3"/>
      <c r="C309" s="2"/>
      <c r="D309" s="2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5"/>
      <c r="AL309" s="4"/>
      <c r="AM309" s="4"/>
      <c r="AN309" s="4"/>
      <c r="AO309" s="4"/>
      <c r="AP309" s="4"/>
      <c r="AQ309" s="4"/>
      <c r="AR309" s="4"/>
      <c r="AS309" s="4"/>
      <c r="AT309" s="4"/>
    </row>
    <row r="310" spans="1:46" s="22" customFormat="1" ht="12.75">
      <c r="A310" s="1"/>
      <c r="B310" s="3"/>
      <c r="C310" s="2"/>
      <c r="D310" s="2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5"/>
      <c r="AL310" s="4"/>
      <c r="AM310" s="4"/>
      <c r="AN310" s="4"/>
      <c r="AO310" s="4"/>
      <c r="AP310" s="4"/>
      <c r="AQ310" s="4"/>
      <c r="AR310" s="4"/>
      <c r="AS310" s="4"/>
      <c r="AT310" s="4"/>
    </row>
    <row r="311" spans="1:46" s="22" customFormat="1" ht="12.75">
      <c r="A311" s="1"/>
      <c r="B311" s="3"/>
      <c r="C311" s="2"/>
      <c r="D311" s="2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5"/>
      <c r="AL311" s="4"/>
      <c r="AM311" s="4"/>
      <c r="AN311" s="4"/>
      <c r="AO311" s="4"/>
      <c r="AP311" s="4"/>
      <c r="AQ311" s="4"/>
      <c r="AR311" s="4"/>
      <c r="AS311" s="4"/>
      <c r="AT311" s="4"/>
    </row>
    <row r="312" spans="1:46" s="22" customFormat="1" ht="12.75">
      <c r="A312" s="1"/>
      <c r="B312" s="3"/>
      <c r="C312" s="2"/>
      <c r="D312" s="2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5"/>
      <c r="AL312" s="4"/>
      <c r="AM312" s="4"/>
      <c r="AN312" s="4"/>
      <c r="AO312" s="4"/>
      <c r="AP312" s="4"/>
      <c r="AQ312" s="4"/>
      <c r="AR312" s="4"/>
      <c r="AS312" s="4"/>
      <c r="AT312" s="4"/>
    </row>
    <row r="313" spans="1:46" s="22" customFormat="1" ht="12.75">
      <c r="A313" s="1"/>
      <c r="B313" s="3"/>
      <c r="C313" s="2"/>
      <c r="D313" s="2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5"/>
      <c r="AL313" s="4"/>
      <c r="AM313" s="4"/>
      <c r="AN313" s="4"/>
      <c r="AO313" s="4"/>
      <c r="AP313" s="4"/>
      <c r="AQ313" s="4"/>
      <c r="AR313" s="4"/>
      <c r="AS313" s="4"/>
      <c r="AT313" s="4"/>
    </row>
    <row r="314" spans="1:46" s="22" customFormat="1" ht="12.75">
      <c r="A314" s="1"/>
      <c r="B314" s="3"/>
      <c r="C314" s="2"/>
      <c r="D314" s="2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5"/>
      <c r="AL314" s="4"/>
      <c r="AM314" s="4"/>
      <c r="AN314" s="4"/>
      <c r="AO314" s="4"/>
      <c r="AP314" s="4"/>
      <c r="AQ314" s="4"/>
      <c r="AR314" s="4"/>
      <c r="AS314" s="4"/>
      <c r="AT314" s="4"/>
    </row>
    <row r="315" spans="1:46" s="22" customFormat="1" ht="12.75">
      <c r="A315" s="1"/>
      <c r="B315" s="3"/>
      <c r="C315" s="2"/>
      <c r="D315" s="2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5"/>
      <c r="AL315" s="4"/>
      <c r="AM315" s="4"/>
      <c r="AN315" s="4"/>
      <c r="AO315" s="4"/>
      <c r="AP315" s="4"/>
      <c r="AQ315" s="4"/>
      <c r="AR315" s="4"/>
      <c r="AS315" s="4"/>
      <c r="AT315" s="4"/>
    </row>
    <row r="316" spans="1:46" s="22" customFormat="1" ht="12.75">
      <c r="A316" s="1"/>
      <c r="B316" s="3"/>
      <c r="C316" s="2"/>
      <c r="D316" s="2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5"/>
      <c r="AL316" s="4"/>
      <c r="AM316" s="4"/>
      <c r="AN316" s="4"/>
      <c r="AO316" s="4"/>
      <c r="AP316" s="4"/>
      <c r="AQ316" s="4"/>
      <c r="AR316" s="4"/>
      <c r="AS316" s="4"/>
      <c r="AT316" s="4"/>
    </row>
    <row r="317" spans="1:46" s="22" customFormat="1" ht="12.75">
      <c r="A317" s="1"/>
      <c r="B317" s="3"/>
      <c r="C317" s="2"/>
      <c r="D317" s="2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5"/>
      <c r="AL317" s="4"/>
      <c r="AM317" s="4"/>
      <c r="AN317" s="4"/>
      <c r="AO317" s="4"/>
      <c r="AP317" s="4"/>
      <c r="AQ317" s="4"/>
      <c r="AR317" s="4"/>
      <c r="AS317" s="4"/>
      <c r="AT317" s="4"/>
    </row>
    <row r="318" spans="1:46" s="22" customFormat="1" ht="12.75">
      <c r="A318" s="1"/>
      <c r="B318" s="3"/>
      <c r="C318" s="2"/>
      <c r="D318" s="2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5"/>
      <c r="AL318" s="4"/>
      <c r="AM318" s="4"/>
      <c r="AN318" s="4"/>
      <c r="AO318" s="4"/>
      <c r="AP318" s="4"/>
      <c r="AQ318" s="4"/>
      <c r="AR318" s="4"/>
      <c r="AS318" s="4"/>
      <c r="AT318" s="4"/>
    </row>
    <row r="319" spans="1:46" s="22" customFormat="1" ht="12.75">
      <c r="A319" s="1"/>
      <c r="B319" s="3"/>
      <c r="C319" s="2"/>
      <c r="D319" s="2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5"/>
      <c r="AL319" s="4"/>
      <c r="AM319" s="4"/>
      <c r="AN319" s="4"/>
      <c r="AO319" s="4"/>
      <c r="AP319" s="4"/>
      <c r="AQ319" s="4"/>
      <c r="AR319" s="4"/>
      <c r="AS319" s="4"/>
      <c r="AT319" s="4"/>
    </row>
    <row r="320" spans="1:46" s="22" customFormat="1" ht="12.75">
      <c r="A320" s="1"/>
      <c r="B320" s="3"/>
      <c r="C320" s="2"/>
      <c r="D320" s="2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5"/>
      <c r="AL320" s="4"/>
      <c r="AM320" s="4"/>
      <c r="AN320" s="4"/>
      <c r="AO320" s="4"/>
      <c r="AP320" s="4"/>
      <c r="AQ320" s="4"/>
      <c r="AR320" s="4"/>
      <c r="AS320" s="4"/>
      <c r="AT320" s="4"/>
    </row>
    <row r="321" spans="1:46" s="22" customFormat="1" ht="12.75">
      <c r="A321" s="1"/>
      <c r="B321" s="3"/>
      <c r="C321" s="2"/>
      <c r="D321" s="2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5"/>
      <c r="AL321" s="4"/>
      <c r="AM321" s="4"/>
      <c r="AN321" s="4"/>
      <c r="AO321" s="4"/>
      <c r="AP321" s="4"/>
      <c r="AQ321" s="4"/>
      <c r="AR321" s="4"/>
      <c r="AS321" s="4"/>
      <c r="AT321" s="4"/>
    </row>
    <row r="322" spans="1:46" s="22" customFormat="1" ht="12.75">
      <c r="A322" s="1"/>
      <c r="B322" s="3"/>
      <c r="C322" s="2"/>
      <c r="D322" s="2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5"/>
      <c r="AL322" s="4"/>
      <c r="AM322" s="4"/>
      <c r="AN322" s="4"/>
      <c r="AO322" s="4"/>
      <c r="AP322" s="4"/>
      <c r="AQ322" s="4"/>
      <c r="AR322" s="4"/>
      <c r="AS322" s="4"/>
      <c r="AT322" s="4"/>
    </row>
    <row r="323" spans="1:46" s="22" customFormat="1" ht="12.75">
      <c r="A323" s="1"/>
      <c r="B323" s="3"/>
      <c r="C323" s="2"/>
      <c r="D323" s="2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5"/>
      <c r="AL323" s="4"/>
      <c r="AM323" s="4"/>
      <c r="AN323" s="4"/>
      <c r="AO323" s="4"/>
      <c r="AP323" s="4"/>
      <c r="AQ323" s="4"/>
      <c r="AR323" s="4"/>
      <c r="AS323" s="4"/>
      <c r="AT323" s="4"/>
    </row>
    <row r="324" spans="1:46" s="22" customFormat="1" ht="12.75">
      <c r="A324" s="1"/>
      <c r="B324" s="3"/>
      <c r="C324" s="2"/>
      <c r="D324" s="2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5"/>
      <c r="AL324" s="4"/>
      <c r="AM324" s="4"/>
      <c r="AN324" s="4"/>
      <c r="AO324" s="4"/>
      <c r="AP324" s="4"/>
      <c r="AQ324" s="4"/>
      <c r="AR324" s="4"/>
      <c r="AS324" s="4"/>
      <c r="AT324" s="4"/>
    </row>
    <row r="325" spans="1:46" s="22" customFormat="1" ht="12.75">
      <c r="A325" s="1"/>
      <c r="B325" s="3"/>
      <c r="C325" s="2"/>
      <c r="D325" s="2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5"/>
      <c r="AL325" s="4"/>
      <c r="AM325" s="4"/>
      <c r="AN325" s="4"/>
      <c r="AO325" s="4"/>
      <c r="AP325" s="4"/>
      <c r="AQ325" s="4"/>
      <c r="AR325" s="4"/>
      <c r="AS325" s="4"/>
      <c r="AT325" s="4"/>
    </row>
    <row r="326" spans="1:46" s="22" customFormat="1" ht="12.75">
      <c r="A326" s="1"/>
      <c r="B326" s="3"/>
      <c r="C326" s="2"/>
      <c r="D326" s="2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5"/>
      <c r="AL326" s="4"/>
      <c r="AM326" s="4"/>
      <c r="AN326" s="4"/>
      <c r="AO326" s="4"/>
      <c r="AP326" s="4"/>
      <c r="AQ326" s="4"/>
      <c r="AR326" s="4"/>
      <c r="AS326" s="4"/>
      <c r="AT326" s="4"/>
    </row>
    <row r="327" spans="1:46" s="22" customFormat="1" ht="12.75">
      <c r="A327" s="1"/>
      <c r="B327" s="3"/>
      <c r="C327" s="2"/>
      <c r="D327" s="2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5"/>
      <c r="AL327" s="4"/>
      <c r="AM327" s="4"/>
      <c r="AN327" s="4"/>
      <c r="AO327" s="4"/>
      <c r="AP327" s="4"/>
      <c r="AQ327" s="4"/>
      <c r="AR327" s="4"/>
      <c r="AS327" s="4"/>
      <c r="AT327" s="4"/>
    </row>
    <row r="328" spans="1:46" s="22" customFormat="1" ht="12.75">
      <c r="A328" s="1"/>
      <c r="B328" s="3"/>
      <c r="C328" s="2"/>
      <c r="D328" s="2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5"/>
      <c r="AL328" s="4"/>
      <c r="AM328" s="4"/>
      <c r="AN328" s="4"/>
      <c r="AO328" s="4"/>
      <c r="AP328" s="4"/>
      <c r="AQ328" s="4"/>
      <c r="AR328" s="4"/>
      <c r="AS328" s="4"/>
      <c r="AT328" s="4"/>
    </row>
    <row r="329" spans="1:46" s="22" customFormat="1" ht="12.75">
      <c r="A329" s="1"/>
      <c r="B329" s="3"/>
      <c r="C329" s="2"/>
      <c r="D329" s="2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5"/>
      <c r="AL329" s="4"/>
      <c r="AM329" s="4"/>
      <c r="AN329" s="4"/>
      <c r="AO329" s="4"/>
      <c r="AP329" s="4"/>
      <c r="AQ329" s="4"/>
      <c r="AR329" s="4"/>
      <c r="AS329" s="4"/>
      <c r="AT329" s="4"/>
    </row>
    <row r="330" spans="1:46" s="22" customFormat="1" ht="12.75">
      <c r="A330" s="1"/>
      <c r="B330" s="3"/>
      <c r="C330" s="2"/>
      <c r="D330" s="2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5"/>
      <c r="AL330" s="4"/>
      <c r="AM330" s="4"/>
      <c r="AN330" s="4"/>
      <c r="AO330" s="4"/>
      <c r="AP330" s="4"/>
      <c r="AQ330" s="4"/>
      <c r="AR330" s="4"/>
      <c r="AS330" s="4"/>
      <c r="AT330" s="4"/>
    </row>
    <row r="331" spans="1:46" s="22" customFormat="1" ht="12.75">
      <c r="A331" s="1"/>
      <c r="B331" s="3"/>
      <c r="C331" s="2"/>
      <c r="D331" s="2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5"/>
      <c r="AL331" s="4"/>
      <c r="AM331" s="4"/>
      <c r="AN331" s="4"/>
      <c r="AO331" s="4"/>
      <c r="AP331" s="4"/>
      <c r="AQ331" s="4"/>
      <c r="AR331" s="4"/>
      <c r="AS331" s="4"/>
      <c r="AT331" s="4"/>
    </row>
    <row r="332" spans="1:46" s="22" customFormat="1" ht="12.75">
      <c r="A332" s="1"/>
      <c r="B332" s="3"/>
      <c r="C332" s="2"/>
      <c r="D332" s="2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5"/>
      <c r="AL332" s="4"/>
      <c r="AM332" s="4"/>
      <c r="AN332" s="4"/>
      <c r="AO332" s="4"/>
      <c r="AP332" s="4"/>
      <c r="AQ332" s="4"/>
      <c r="AR332" s="4"/>
      <c r="AS332" s="4"/>
      <c r="AT332" s="4"/>
    </row>
    <row r="333" spans="1:46" s="22" customFormat="1" ht="12.75">
      <c r="A333" s="1"/>
      <c r="B333" s="3"/>
      <c r="C333" s="2"/>
      <c r="D333" s="2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5"/>
      <c r="AL333" s="4"/>
      <c r="AM333" s="4"/>
      <c r="AN333" s="4"/>
      <c r="AO333" s="4"/>
      <c r="AP333" s="4"/>
      <c r="AQ333" s="4"/>
      <c r="AR333" s="4"/>
      <c r="AS333" s="4"/>
      <c r="AT333" s="4"/>
    </row>
    <row r="334" spans="1:46" s="22" customFormat="1" ht="12.75">
      <c r="A334" s="1"/>
      <c r="B334" s="3"/>
      <c r="C334" s="2"/>
      <c r="D334" s="2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5"/>
      <c r="AL334" s="4"/>
      <c r="AM334" s="4"/>
      <c r="AN334" s="4"/>
      <c r="AO334" s="4"/>
      <c r="AP334" s="4"/>
      <c r="AQ334" s="4"/>
      <c r="AR334" s="4"/>
      <c r="AS334" s="4"/>
      <c r="AT334" s="4"/>
    </row>
    <row r="335" spans="1:46" s="22" customFormat="1" ht="12.75">
      <c r="A335" s="1"/>
      <c r="B335" s="3"/>
      <c r="C335" s="2"/>
      <c r="D335" s="2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5"/>
      <c r="AL335" s="4"/>
      <c r="AM335" s="4"/>
      <c r="AN335" s="4"/>
      <c r="AO335" s="4"/>
      <c r="AP335" s="4"/>
      <c r="AQ335" s="4"/>
      <c r="AR335" s="4"/>
      <c r="AS335" s="4"/>
      <c r="AT335" s="4"/>
    </row>
    <row r="336" spans="1:46" s="22" customFormat="1" ht="12.75">
      <c r="A336" s="1"/>
      <c r="B336" s="3"/>
      <c r="C336" s="2"/>
      <c r="D336" s="2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5"/>
      <c r="AL336" s="4"/>
      <c r="AM336" s="4"/>
      <c r="AN336" s="4"/>
      <c r="AO336" s="4"/>
      <c r="AP336" s="4"/>
      <c r="AQ336" s="4"/>
      <c r="AR336" s="4"/>
      <c r="AS336" s="4"/>
      <c r="AT336" s="4"/>
    </row>
    <row r="337" spans="1:46" s="22" customFormat="1" ht="12.75">
      <c r="A337" s="1"/>
      <c r="B337" s="3"/>
      <c r="C337" s="2"/>
      <c r="D337" s="2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5"/>
      <c r="AL337" s="4"/>
      <c r="AM337" s="4"/>
      <c r="AN337" s="4"/>
      <c r="AO337" s="4"/>
      <c r="AP337" s="4"/>
      <c r="AQ337" s="4"/>
      <c r="AR337" s="4"/>
      <c r="AS337" s="4"/>
      <c r="AT337" s="4"/>
    </row>
    <row r="338" spans="1:46" s="22" customFormat="1" ht="12.75">
      <c r="A338" s="1"/>
      <c r="B338" s="3"/>
      <c r="C338" s="2"/>
      <c r="D338" s="2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5"/>
      <c r="AL338" s="4"/>
      <c r="AM338" s="4"/>
      <c r="AN338" s="4"/>
      <c r="AO338" s="4"/>
      <c r="AP338" s="4"/>
      <c r="AQ338" s="4"/>
      <c r="AR338" s="4"/>
      <c r="AS338" s="4"/>
      <c r="AT338" s="4"/>
    </row>
    <row r="339" spans="1:46" s="22" customFormat="1" ht="12.75">
      <c r="A339" s="1"/>
      <c r="B339" s="3"/>
      <c r="C339" s="2"/>
      <c r="D339" s="2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5"/>
      <c r="AL339" s="4"/>
      <c r="AM339" s="4"/>
      <c r="AN339" s="4"/>
      <c r="AO339" s="4"/>
      <c r="AP339" s="4"/>
      <c r="AQ339" s="4"/>
      <c r="AR339" s="4"/>
      <c r="AS339" s="4"/>
      <c r="AT339" s="4"/>
    </row>
    <row r="340" spans="1:46" s="22" customFormat="1" ht="12.75">
      <c r="A340" s="1"/>
      <c r="B340" s="3"/>
      <c r="C340" s="2"/>
      <c r="D340" s="2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5"/>
      <c r="AL340" s="4"/>
      <c r="AM340" s="4"/>
      <c r="AN340" s="4"/>
      <c r="AO340" s="4"/>
      <c r="AP340" s="4"/>
      <c r="AQ340" s="4"/>
      <c r="AR340" s="4"/>
      <c r="AS340" s="4"/>
      <c r="AT340" s="4"/>
    </row>
    <row r="341" spans="1:46" s="22" customFormat="1" ht="12.75">
      <c r="A341" s="1"/>
      <c r="B341" s="3"/>
      <c r="C341" s="2"/>
      <c r="D341" s="2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5"/>
      <c r="AL341" s="4"/>
      <c r="AM341" s="4"/>
      <c r="AN341" s="4"/>
      <c r="AO341" s="4"/>
      <c r="AP341" s="4"/>
      <c r="AQ341" s="4"/>
      <c r="AR341" s="4"/>
      <c r="AS341" s="4"/>
      <c r="AT341" s="4"/>
    </row>
    <row r="342" spans="1:46" s="22" customFormat="1" ht="12.75">
      <c r="A342" s="1"/>
      <c r="B342" s="3"/>
      <c r="C342" s="2"/>
      <c r="D342" s="2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5"/>
      <c r="AL342" s="4"/>
      <c r="AM342" s="4"/>
      <c r="AN342" s="4"/>
      <c r="AO342" s="4"/>
      <c r="AP342" s="4"/>
      <c r="AQ342" s="4"/>
      <c r="AR342" s="4"/>
      <c r="AS342" s="4"/>
      <c r="AT342" s="4"/>
    </row>
    <row r="343" spans="1:46" s="22" customFormat="1" ht="12.75">
      <c r="A343" s="1"/>
      <c r="B343" s="3"/>
      <c r="C343" s="2"/>
      <c r="D343" s="2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5"/>
      <c r="AL343" s="4"/>
      <c r="AM343" s="4"/>
      <c r="AN343" s="4"/>
      <c r="AO343" s="4"/>
      <c r="AP343" s="4"/>
      <c r="AQ343" s="4"/>
      <c r="AR343" s="4"/>
      <c r="AS343" s="4"/>
      <c r="AT343" s="4"/>
    </row>
    <row r="344" spans="1:46" s="22" customFormat="1" ht="12.75">
      <c r="A344" s="1"/>
      <c r="B344" s="3"/>
      <c r="C344" s="2"/>
      <c r="D344" s="2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5"/>
      <c r="AL344" s="4"/>
      <c r="AM344" s="4"/>
      <c r="AN344" s="4"/>
      <c r="AO344" s="4"/>
      <c r="AP344" s="4"/>
      <c r="AQ344" s="4"/>
      <c r="AR344" s="4"/>
      <c r="AS344" s="4"/>
      <c r="AT344" s="4"/>
    </row>
    <row r="345" spans="1:46" s="22" customFormat="1" ht="12.75">
      <c r="A345" s="1"/>
      <c r="B345" s="3"/>
      <c r="C345" s="2"/>
      <c r="D345" s="2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5"/>
      <c r="AL345" s="4"/>
      <c r="AM345" s="4"/>
      <c r="AN345" s="4"/>
      <c r="AO345" s="4"/>
      <c r="AP345" s="4"/>
      <c r="AQ345" s="4"/>
      <c r="AR345" s="4"/>
      <c r="AS345" s="4"/>
      <c r="AT345" s="4"/>
    </row>
    <row r="346" spans="1:46" s="22" customFormat="1" ht="12.75">
      <c r="A346" s="1"/>
      <c r="B346" s="3"/>
      <c r="C346" s="2"/>
      <c r="D346" s="2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5"/>
      <c r="AL346" s="4"/>
      <c r="AM346" s="4"/>
      <c r="AN346" s="4"/>
      <c r="AO346" s="4"/>
      <c r="AP346" s="4"/>
      <c r="AQ346" s="4"/>
      <c r="AR346" s="4"/>
      <c r="AS346" s="4"/>
      <c r="AT346" s="4"/>
    </row>
    <row r="347" ht="12.75">
      <c r="AK347" s="5"/>
    </row>
    <row r="348" ht="12.75">
      <c r="AK348" s="5"/>
    </row>
    <row r="349" ht="12.75">
      <c r="AK349" s="5"/>
    </row>
    <row r="350" ht="12.75">
      <c r="AK350" s="5"/>
    </row>
    <row r="351" ht="12.75">
      <c r="AK351" s="5"/>
    </row>
    <row r="352" ht="12.75">
      <c r="AK352" s="5"/>
    </row>
    <row r="353" ht="12.75">
      <c r="AK353" s="5"/>
    </row>
    <row r="354" ht="12.75">
      <c r="AK354" s="5"/>
    </row>
    <row r="355" ht="12.75">
      <c r="AK355" s="5"/>
    </row>
    <row r="356" ht="12.75">
      <c r="AK356" s="5"/>
    </row>
    <row r="357" ht="12.75">
      <c r="AK357" s="5"/>
    </row>
    <row r="358" ht="12.75">
      <c r="AK358" s="5"/>
    </row>
    <row r="359" ht="12.75">
      <c r="AK359" s="5"/>
    </row>
    <row r="360" ht="12.75">
      <c r="AK360" s="5"/>
    </row>
    <row r="361" ht="12.75">
      <c r="AK361" s="5"/>
    </row>
    <row r="362" ht="12.75">
      <c r="AK362" s="5"/>
    </row>
    <row r="363" spans="1:46" s="22" customFormat="1" ht="12.75">
      <c r="A363" s="1"/>
      <c r="B363" s="3"/>
      <c r="C363" s="2"/>
      <c r="D363" s="2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5"/>
      <c r="AL363" s="4"/>
      <c r="AM363" s="4"/>
      <c r="AN363" s="4"/>
      <c r="AO363" s="4"/>
      <c r="AP363" s="4"/>
      <c r="AQ363" s="4"/>
      <c r="AR363" s="4"/>
      <c r="AS363" s="4"/>
      <c r="AT363" s="4"/>
    </row>
    <row r="364" spans="1:46" s="22" customFormat="1" ht="12.75">
      <c r="A364" s="1"/>
      <c r="B364" s="3"/>
      <c r="C364" s="2"/>
      <c r="D364" s="2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5"/>
      <c r="AL364" s="4"/>
      <c r="AM364" s="4"/>
      <c r="AN364" s="4"/>
      <c r="AO364" s="4"/>
      <c r="AP364" s="4"/>
      <c r="AQ364" s="4"/>
      <c r="AR364" s="4"/>
      <c r="AS364" s="4"/>
      <c r="AT364" s="4"/>
    </row>
    <row r="365" spans="1:46" s="22" customFormat="1" ht="12.75">
      <c r="A365" s="1"/>
      <c r="B365" s="3"/>
      <c r="C365" s="2"/>
      <c r="D365" s="2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5"/>
      <c r="AL365" s="4"/>
      <c r="AM365" s="4"/>
      <c r="AN365" s="4"/>
      <c r="AO365" s="4"/>
      <c r="AP365" s="4"/>
      <c r="AQ365" s="4"/>
      <c r="AR365" s="4"/>
      <c r="AS365" s="4"/>
      <c r="AT365" s="4"/>
    </row>
    <row r="366" spans="1:46" s="22" customFormat="1" ht="12.75">
      <c r="A366" s="1"/>
      <c r="B366" s="3"/>
      <c r="C366" s="2"/>
      <c r="D366" s="2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5"/>
      <c r="AL366" s="4"/>
      <c r="AM366" s="4"/>
      <c r="AN366" s="4"/>
      <c r="AO366" s="4"/>
      <c r="AP366" s="4"/>
      <c r="AQ366" s="4"/>
      <c r="AR366" s="4"/>
      <c r="AS366" s="4"/>
      <c r="AT366" s="4"/>
    </row>
    <row r="367" spans="1:46" s="22" customFormat="1" ht="12.75">
      <c r="A367" s="1"/>
      <c r="B367" s="3"/>
      <c r="C367" s="2"/>
      <c r="D367" s="2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5"/>
      <c r="AL367" s="4"/>
      <c r="AM367" s="4"/>
      <c r="AN367" s="4"/>
      <c r="AO367" s="4"/>
      <c r="AP367" s="4"/>
      <c r="AQ367" s="4"/>
      <c r="AR367" s="4"/>
      <c r="AS367" s="4"/>
      <c r="AT367" s="4"/>
    </row>
    <row r="368" spans="1:46" s="22" customFormat="1" ht="12.75">
      <c r="A368" s="1"/>
      <c r="B368" s="3"/>
      <c r="C368" s="2"/>
      <c r="D368" s="2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5"/>
      <c r="AL368" s="4"/>
      <c r="AM368" s="4"/>
      <c r="AN368" s="4"/>
      <c r="AO368" s="4"/>
      <c r="AP368" s="4"/>
      <c r="AQ368" s="4"/>
      <c r="AR368" s="4"/>
      <c r="AS368" s="4"/>
      <c r="AT368" s="4"/>
    </row>
    <row r="369" spans="1:46" s="22" customFormat="1" ht="12.75">
      <c r="A369" s="1"/>
      <c r="B369" s="3"/>
      <c r="C369" s="2"/>
      <c r="D369" s="2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5"/>
      <c r="AL369" s="4"/>
      <c r="AM369" s="4"/>
      <c r="AN369" s="4"/>
      <c r="AO369" s="4"/>
      <c r="AP369" s="4"/>
      <c r="AQ369" s="4"/>
      <c r="AR369" s="4"/>
      <c r="AS369" s="4"/>
      <c r="AT369" s="4"/>
    </row>
    <row r="370" spans="1:46" s="22" customFormat="1" ht="12.75">
      <c r="A370" s="1"/>
      <c r="B370" s="3"/>
      <c r="C370" s="2"/>
      <c r="D370" s="2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5"/>
      <c r="AL370" s="4"/>
      <c r="AM370" s="4"/>
      <c r="AN370" s="4"/>
      <c r="AO370" s="4"/>
      <c r="AP370" s="4"/>
      <c r="AQ370" s="4"/>
      <c r="AR370" s="4"/>
      <c r="AS370" s="4"/>
      <c r="AT370" s="4"/>
    </row>
    <row r="371" spans="1:46" s="22" customFormat="1" ht="12.75">
      <c r="A371" s="1"/>
      <c r="B371" s="3"/>
      <c r="C371" s="2"/>
      <c r="D371" s="2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5"/>
      <c r="AL371" s="4"/>
      <c r="AM371" s="4"/>
      <c r="AN371" s="4"/>
      <c r="AO371" s="4"/>
      <c r="AP371" s="4"/>
      <c r="AQ371" s="4"/>
      <c r="AR371" s="4"/>
      <c r="AS371" s="4"/>
      <c r="AT371" s="4"/>
    </row>
    <row r="372" spans="1:46" s="22" customFormat="1" ht="12.75">
      <c r="A372" s="1"/>
      <c r="B372" s="3"/>
      <c r="C372" s="2"/>
      <c r="D372" s="2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5"/>
      <c r="AL372" s="4"/>
      <c r="AM372" s="4"/>
      <c r="AN372" s="4"/>
      <c r="AO372" s="4"/>
      <c r="AP372" s="4"/>
      <c r="AQ372" s="4"/>
      <c r="AR372" s="4"/>
      <c r="AS372" s="4"/>
      <c r="AT372" s="4"/>
    </row>
    <row r="373" spans="1:46" s="22" customFormat="1" ht="12.75">
      <c r="A373" s="1"/>
      <c r="B373" s="3"/>
      <c r="C373" s="2"/>
      <c r="D373" s="2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5"/>
      <c r="AL373" s="4"/>
      <c r="AM373" s="4"/>
      <c r="AN373" s="4"/>
      <c r="AO373" s="4"/>
      <c r="AP373" s="4"/>
      <c r="AQ373" s="4"/>
      <c r="AR373" s="4"/>
      <c r="AS373" s="4"/>
      <c r="AT373" s="4"/>
    </row>
    <row r="374" spans="1:46" s="22" customFormat="1" ht="12.75">
      <c r="A374" s="1"/>
      <c r="B374" s="3"/>
      <c r="C374" s="2"/>
      <c r="D374" s="2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5"/>
      <c r="AL374" s="4"/>
      <c r="AM374" s="4"/>
      <c r="AN374" s="4"/>
      <c r="AO374" s="4"/>
      <c r="AP374" s="4"/>
      <c r="AQ374" s="4"/>
      <c r="AR374" s="4"/>
      <c r="AS374" s="4"/>
      <c r="AT374" s="4"/>
    </row>
    <row r="375" spans="1:46" s="22" customFormat="1" ht="12.75">
      <c r="A375" s="1"/>
      <c r="B375" s="3"/>
      <c r="C375" s="2"/>
      <c r="D375" s="2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5"/>
      <c r="AL375" s="4"/>
      <c r="AM375" s="4"/>
      <c r="AN375" s="4"/>
      <c r="AO375" s="4"/>
      <c r="AP375" s="4"/>
      <c r="AQ375" s="4"/>
      <c r="AR375" s="4"/>
      <c r="AS375" s="4"/>
      <c r="AT375" s="4"/>
    </row>
    <row r="376" spans="1:46" s="22" customFormat="1" ht="12.75">
      <c r="A376" s="1"/>
      <c r="B376" s="3"/>
      <c r="C376" s="2"/>
      <c r="D376" s="2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5"/>
      <c r="AL376" s="4"/>
      <c r="AM376" s="4"/>
      <c r="AN376" s="4"/>
      <c r="AO376" s="4"/>
      <c r="AP376" s="4"/>
      <c r="AQ376" s="4"/>
      <c r="AR376" s="4"/>
      <c r="AS376" s="4"/>
      <c r="AT376" s="4"/>
    </row>
    <row r="377" spans="1:46" s="22" customFormat="1" ht="12.75">
      <c r="A377" s="1"/>
      <c r="B377" s="3"/>
      <c r="C377" s="2"/>
      <c r="D377" s="2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5"/>
      <c r="AL377" s="4"/>
      <c r="AM377" s="4"/>
      <c r="AN377" s="4"/>
      <c r="AO377" s="4"/>
      <c r="AP377" s="4"/>
      <c r="AQ377" s="4"/>
      <c r="AR377" s="4"/>
      <c r="AS377" s="4"/>
      <c r="AT377" s="4"/>
    </row>
    <row r="378" spans="1:46" s="22" customFormat="1" ht="12.75">
      <c r="A378" s="1"/>
      <c r="B378" s="3"/>
      <c r="C378" s="2"/>
      <c r="D378" s="2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5"/>
      <c r="AL378" s="4"/>
      <c r="AM378" s="4"/>
      <c r="AN378" s="4"/>
      <c r="AO378" s="4"/>
      <c r="AP378" s="4"/>
      <c r="AQ378" s="4"/>
      <c r="AR378" s="4"/>
      <c r="AS378" s="4"/>
      <c r="AT378" s="4"/>
    </row>
    <row r="379" spans="1:46" s="22" customFormat="1" ht="12.75">
      <c r="A379" s="1"/>
      <c r="B379" s="3"/>
      <c r="C379" s="2"/>
      <c r="D379" s="2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5"/>
      <c r="AL379" s="4"/>
      <c r="AM379" s="4"/>
      <c r="AN379" s="4"/>
      <c r="AO379" s="4"/>
      <c r="AP379" s="4"/>
      <c r="AQ379" s="4"/>
      <c r="AR379" s="4"/>
      <c r="AS379" s="4"/>
      <c r="AT379" s="4"/>
    </row>
    <row r="380" spans="1:46" s="22" customFormat="1" ht="12.75">
      <c r="A380" s="1"/>
      <c r="B380" s="3"/>
      <c r="C380" s="2"/>
      <c r="D380" s="2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5"/>
      <c r="AL380" s="4"/>
      <c r="AM380" s="4"/>
      <c r="AN380" s="4"/>
      <c r="AO380" s="4"/>
      <c r="AP380" s="4"/>
      <c r="AQ380" s="4"/>
      <c r="AR380" s="4"/>
      <c r="AS380" s="4"/>
      <c r="AT380" s="4"/>
    </row>
    <row r="381" spans="1:46" s="22" customFormat="1" ht="12.75">
      <c r="A381" s="1"/>
      <c r="B381" s="3"/>
      <c r="C381" s="2"/>
      <c r="D381" s="2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5"/>
      <c r="AL381" s="4"/>
      <c r="AM381" s="4"/>
      <c r="AN381" s="4"/>
      <c r="AO381" s="4"/>
      <c r="AP381" s="4"/>
      <c r="AQ381" s="4"/>
      <c r="AR381" s="4"/>
      <c r="AS381" s="4"/>
      <c r="AT381" s="4"/>
    </row>
    <row r="382" spans="1:46" s="22" customFormat="1" ht="12.75">
      <c r="A382" s="1"/>
      <c r="B382" s="3"/>
      <c r="C382" s="2"/>
      <c r="D382" s="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5"/>
      <c r="AL382" s="4"/>
      <c r="AM382" s="4"/>
      <c r="AN382" s="4"/>
      <c r="AO382" s="4"/>
      <c r="AP382" s="4"/>
      <c r="AQ382" s="4"/>
      <c r="AR382" s="4"/>
      <c r="AS382" s="4"/>
      <c r="AT382" s="4"/>
    </row>
    <row r="383" spans="1:46" s="22" customFormat="1" ht="12.75">
      <c r="A383" s="1"/>
      <c r="B383" s="3"/>
      <c r="C383" s="2"/>
      <c r="D383" s="2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5"/>
      <c r="AL383" s="4"/>
      <c r="AM383" s="4"/>
      <c r="AN383" s="4"/>
      <c r="AO383" s="4"/>
      <c r="AP383" s="4"/>
      <c r="AQ383" s="4"/>
      <c r="AR383" s="4"/>
      <c r="AS383" s="4"/>
      <c r="AT383" s="4"/>
    </row>
    <row r="384" spans="1:46" s="22" customFormat="1" ht="12.75">
      <c r="A384" s="1"/>
      <c r="B384" s="3"/>
      <c r="C384" s="2"/>
      <c r="D384" s="2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5"/>
      <c r="AL384" s="4"/>
      <c r="AM384" s="4"/>
      <c r="AN384" s="4"/>
      <c r="AO384" s="4"/>
      <c r="AP384" s="4"/>
      <c r="AQ384" s="4"/>
      <c r="AR384" s="4"/>
      <c r="AS384" s="4"/>
      <c r="AT384" s="4"/>
    </row>
    <row r="385" spans="1:46" s="22" customFormat="1" ht="12.75">
      <c r="A385" s="1"/>
      <c r="B385" s="3"/>
      <c r="C385" s="2"/>
      <c r="D385" s="2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5"/>
      <c r="AL385" s="4"/>
      <c r="AM385" s="4"/>
      <c r="AN385" s="4"/>
      <c r="AO385" s="4"/>
      <c r="AP385" s="4"/>
      <c r="AQ385" s="4"/>
      <c r="AR385" s="4"/>
      <c r="AS385" s="4"/>
      <c r="AT385" s="4"/>
    </row>
    <row r="386" spans="1:46" s="22" customFormat="1" ht="12.75">
      <c r="A386" s="1"/>
      <c r="B386" s="3"/>
      <c r="C386" s="2"/>
      <c r="D386" s="2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5"/>
      <c r="AL386" s="4"/>
      <c r="AM386" s="4"/>
      <c r="AN386" s="4"/>
      <c r="AO386" s="4"/>
      <c r="AP386" s="4"/>
      <c r="AQ386" s="4"/>
      <c r="AR386" s="4"/>
      <c r="AS386" s="4"/>
      <c r="AT386" s="4"/>
    </row>
    <row r="387" spans="1:46" s="22" customFormat="1" ht="12.75">
      <c r="A387" s="1"/>
      <c r="B387" s="3"/>
      <c r="C387" s="2"/>
      <c r="D387" s="2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5"/>
      <c r="AL387" s="4"/>
      <c r="AM387" s="4"/>
      <c r="AN387" s="4"/>
      <c r="AO387" s="4"/>
      <c r="AP387" s="4"/>
      <c r="AQ387" s="4"/>
      <c r="AR387" s="4"/>
      <c r="AS387" s="4"/>
      <c r="AT387" s="4"/>
    </row>
    <row r="388" spans="1:46" s="22" customFormat="1" ht="12.75">
      <c r="A388" s="1"/>
      <c r="B388" s="3"/>
      <c r="C388" s="2"/>
      <c r="D388" s="2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5"/>
      <c r="AL388" s="4"/>
      <c r="AM388" s="4"/>
      <c r="AN388" s="4"/>
      <c r="AO388" s="4"/>
      <c r="AP388" s="4"/>
      <c r="AQ388" s="4"/>
      <c r="AR388" s="4"/>
      <c r="AS388" s="4"/>
      <c r="AT388" s="4"/>
    </row>
    <row r="389" spans="1:46" s="22" customFormat="1" ht="12.75">
      <c r="A389" s="1"/>
      <c r="B389" s="3"/>
      <c r="C389" s="2"/>
      <c r="D389" s="2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5"/>
      <c r="AL389" s="4"/>
      <c r="AM389" s="4"/>
      <c r="AN389" s="4"/>
      <c r="AO389" s="4"/>
      <c r="AP389" s="4"/>
      <c r="AQ389" s="4"/>
      <c r="AR389" s="4"/>
      <c r="AS389" s="4"/>
      <c r="AT389" s="4"/>
    </row>
  </sheetData>
  <sheetProtection/>
  <mergeCells count="33">
    <mergeCell ref="A1:AT1"/>
    <mergeCell ref="A2:AT2"/>
    <mergeCell ref="A3:AT3"/>
    <mergeCell ref="B5:B7"/>
    <mergeCell ref="C5:J5"/>
    <mergeCell ref="K5:V5"/>
    <mergeCell ref="W5:AB5"/>
    <mergeCell ref="AC5:AQ5"/>
    <mergeCell ref="AR5:AT5"/>
    <mergeCell ref="C6:D6"/>
    <mergeCell ref="F6:F7"/>
    <mergeCell ref="G6:G7"/>
    <mergeCell ref="H6:H7"/>
    <mergeCell ref="I6:I7"/>
    <mergeCell ref="J6:J7"/>
    <mergeCell ref="AC6:AC7"/>
    <mergeCell ref="AQ6:AQ7"/>
    <mergeCell ref="AD6:AD7"/>
    <mergeCell ref="AE6:AE7"/>
    <mergeCell ref="AF6:AF7"/>
    <mergeCell ref="AG6:AG7"/>
    <mergeCell ref="AH6:AH7"/>
    <mergeCell ref="AI6:AI7"/>
    <mergeCell ref="AR6:AR7"/>
    <mergeCell ref="AJ6:AJ7"/>
    <mergeCell ref="AK6:AK7"/>
    <mergeCell ref="AL6:AL7"/>
    <mergeCell ref="AS6:AS7"/>
    <mergeCell ref="AT6:AT7"/>
    <mergeCell ref="AM6:AM7"/>
    <mergeCell ref="AN6:AN7"/>
    <mergeCell ref="AO6:AO7"/>
    <mergeCell ref="AP6:AP7"/>
  </mergeCells>
  <printOptions/>
  <pageMargins left="0.1968503937007874" right="0.15748031496062992" top="0.1968503937007874" bottom="0.15748031496062992" header="0" footer="0"/>
  <pageSetup horizontalDpi="600" verticalDpi="600" orientation="landscape" paperSize="9" scale="90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Jixson Arroyo Medina</cp:lastModifiedBy>
  <cp:lastPrinted>2011-02-11T20:10:04Z</cp:lastPrinted>
  <dcterms:created xsi:type="dcterms:W3CDTF">2010-09-23T09:28:28Z</dcterms:created>
  <dcterms:modified xsi:type="dcterms:W3CDTF">2013-12-17T13:15:32Z</dcterms:modified>
  <cp:category/>
  <cp:version/>
  <cp:contentType/>
  <cp:contentStatus/>
</cp:coreProperties>
</file>